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B288" i="9" s="1"/>
  <c r="F287" i="9"/>
  <c r="F286" i="9"/>
  <c r="H285" i="9"/>
  <c r="G285" i="9"/>
  <c r="F285" i="9"/>
  <c r="E285" i="9"/>
  <c r="B285" i="9" s="1"/>
  <c r="H284" i="9"/>
  <c r="G284" i="9"/>
  <c r="F284" i="9"/>
  <c r="H283" i="9"/>
  <c r="G283" i="9"/>
  <c r="F283" i="9"/>
  <c r="F282" i="9"/>
  <c r="H281" i="9"/>
  <c r="E281" i="9" s="1"/>
  <c r="B281" i="9" s="1"/>
  <c r="G281" i="9"/>
  <c r="F281" i="9"/>
  <c r="H280" i="9"/>
  <c r="E280" i="9" s="1"/>
  <c r="B280" i="9" s="1"/>
  <c r="G280" i="9"/>
  <c r="F280" i="9"/>
  <c r="H279" i="9"/>
  <c r="G279" i="9"/>
  <c r="F279" i="9"/>
  <c r="F278" i="9"/>
  <c r="F277" i="9"/>
  <c r="F276" i="9"/>
  <c r="F275"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L261" i="9"/>
  <c r="E261" i="9"/>
  <c r="B261" i="9"/>
  <c r="M260" i="9"/>
  <c r="L260" i="9"/>
  <c r="F260" i="9"/>
  <c r="E260" i="9"/>
  <c r="B260" i="9" s="1"/>
  <c r="M259" i="9"/>
  <c r="L259" i="9"/>
  <c r="F259" i="9"/>
  <c r="B259" i="9" s="1"/>
  <c r="E259" i="9"/>
  <c r="M258" i="9"/>
  <c r="L258" i="9"/>
  <c r="F258" i="9" s="1"/>
  <c r="B258" i="9" s="1"/>
  <c r="E258" i="9"/>
  <c r="M257" i="9"/>
  <c r="F257" i="9" s="1"/>
  <c r="L257" i="9"/>
  <c r="E257" i="9"/>
  <c r="B257" i="9"/>
  <c r="M256" i="9"/>
  <c r="L256" i="9"/>
  <c r="F256" i="9" s="1"/>
  <c r="E256" i="9"/>
  <c r="B256" i="9" s="1"/>
  <c r="M255" i="9"/>
  <c r="L255" i="9"/>
  <c r="F255" i="9"/>
  <c r="B255" i="9" s="1"/>
  <c r="E255" i="9"/>
  <c r="M254" i="9"/>
  <c r="L254" i="9"/>
  <c r="F254" i="9" s="1"/>
  <c r="B254" i="9" s="1"/>
  <c r="E254" i="9"/>
  <c r="M253" i="9"/>
  <c r="F253" i="9" s="1"/>
  <c r="B253" i="9" s="1"/>
  <c r="L253" i="9"/>
  <c r="E253" i="9"/>
  <c r="M252" i="9"/>
  <c r="L252" i="9"/>
  <c r="F252" i="9" s="1"/>
  <c r="E252" i="9"/>
  <c r="M251" i="9"/>
  <c r="L251" i="9"/>
  <c r="F251" i="9"/>
  <c r="B251" i="9" s="1"/>
  <c r="E251" i="9"/>
  <c r="M250" i="9"/>
  <c r="L250" i="9"/>
  <c r="F250" i="9" s="1"/>
  <c r="B250" i="9" s="1"/>
  <c r="E250" i="9"/>
  <c r="M249" i="9"/>
  <c r="F249" i="9" s="1"/>
  <c r="L249" i="9"/>
  <c r="E249" i="9"/>
  <c r="B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M243" i="9"/>
  <c r="L243" i="9"/>
  <c r="F243" i="9"/>
  <c r="B243" i="9" s="1"/>
  <c r="E243" i="9"/>
  <c r="M242" i="9"/>
  <c r="L242" i="9"/>
  <c r="F242" i="9" s="1"/>
  <c r="B242" i="9" s="1"/>
  <c r="E242" i="9"/>
  <c r="M241" i="9"/>
  <c r="F241" i="9" s="1"/>
  <c r="L241" i="9"/>
  <c r="E241" i="9"/>
  <c r="B241" i="9"/>
  <c r="M240" i="9"/>
  <c r="L240" i="9"/>
  <c r="F240" i="9" s="1"/>
  <c r="E240" i="9"/>
  <c r="B240" i="9" s="1"/>
  <c r="M239" i="9"/>
  <c r="L239" i="9"/>
  <c r="F239" i="9"/>
  <c r="B239" i="9" s="1"/>
  <c r="E239" i="9"/>
  <c r="M238" i="9"/>
  <c r="L238" i="9"/>
  <c r="F238" i="9" s="1"/>
  <c r="B238" i="9" s="1"/>
  <c r="E238" i="9"/>
  <c r="M237" i="9"/>
  <c r="F237" i="9" s="1"/>
  <c r="B237" i="9" s="1"/>
  <c r="L237" i="9"/>
  <c r="E237" i="9"/>
  <c r="M236" i="9"/>
  <c r="L236" i="9"/>
  <c r="F236" i="9" s="1"/>
  <c r="E236" i="9"/>
  <c r="M235" i="9"/>
  <c r="L235" i="9"/>
  <c r="F235" i="9"/>
  <c r="B235" i="9" s="1"/>
  <c r="E235" i="9"/>
  <c r="M234" i="9"/>
  <c r="L234" i="9"/>
  <c r="F234" i="9" s="1"/>
  <c r="B234" i="9" s="1"/>
  <c r="E234" i="9"/>
  <c r="M233" i="9"/>
  <c r="F233" i="9" s="1"/>
  <c r="L233" i="9"/>
  <c r="E233" i="9"/>
  <c r="B233" i="9"/>
  <c r="M232" i="9"/>
  <c r="L232" i="9"/>
  <c r="F232" i="9" s="1"/>
  <c r="E232" i="9"/>
  <c r="B232" i="9" s="1"/>
  <c r="M231" i="9"/>
  <c r="L231" i="9"/>
  <c r="F231" i="9"/>
  <c r="B231" i="9" s="1"/>
  <c r="E231" i="9"/>
  <c r="M230" i="9"/>
  <c r="L230" i="9"/>
  <c r="F230" i="9" s="1"/>
  <c r="B230" i="9" s="1"/>
  <c r="E230" i="9"/>
  <c r="M229" i="9"/>
  <c r="F229" i="9" s="1"/>
  <c r="B229" i="9" s="1"/>
  <c r="L229" i="9"/>
  <c r="E229" i="9"/>
  <c r="M228" i="9"/>
  <c r="L228" i="9"/>
  <c r="F228" i="9" s="1"/>
  <c r="E228" i="9"/>
  <c r="M227" i="9"/>
  <c r="L227" i="9"/>
  <c r="F227" i="9"/>
  <c r="B227" i="9" s="1"/>
  <c r="E227" i="9"/>
  <c r="M226" i="9"/>
  <c r="L226" i="9"/>
  <c r="F226" i="9" s="1"/>
  <c r="B226" i="9" s="1"/>
  <c r="E226" i="9"/>
  <c r="H225" i="9"/>
  <c r="E225" i="9" s="1"/>
  <c r="G225" i="9"/>
  <c r="F225" i="9"/>
  <c r="B225" i="9"/>
  <c r="M224" i="9"/>
  <c r="L224" i="9"/>
  <c r="E224" i="9"/>
  <c r="M223" i="9"/>
  <c r="L223" i="9"/>
  <c r="F223" i="9"/>
  <c r="B223" i="9" s="1"/>
  <c r="E223" i="9"/>
  <c r="M222" i="9"/>
  <c r="L222" i="9"/>
  <c r="F222" i="9" s="1"/>
  <c r="B222" i="9" s="1"/>
  <c r="E222" i="9"/>
  <c r="M221" i="9"/>
  <c r="L221" i="9"/>
  <c r="E221" i="9"/>
  <c r="M220" i="9"/>
  <c r="L220" i="9"/>
  <c r="E220" i="9"/>
  <c r="M219" i="9"/>
  <c r="L219" i="9"/>
  <c r="E219" i="9"/>
  <c r="M218" i="9"/>
  <c r="L218" i="9"/>
  <c r="E218" i="9"/>
  <c r="M217" i="9"/>
  <c r="L217" i="9"/>
  <c r="E217" i="9"/>
  <c r="M216" i="9"/>
  <c r="L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F105" i="9"/>
  <c r="E105" i="9"/>
  <c r="B105" i="9" s="1"/>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F83" i="9"/>
  <c r="E83" i="9"/>
  <c r="B83" i="9" s="1"/>
  <c r="H82" i="9"/>
  <c r="G82" i="9"/>
  <c r="F82" i="9"/>
  <c r="E82" i="9"/>
  <c r="B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F56" i="9"/>
  <c r="H55" i="9"/>
  <c r="G55" i="9"/>
  <c r="E55" i="9" s="1"/>
  <c r="B55" i="9" s="1"/>
  <c r="F55" i="9"/>
  <c r="H54" i="9"/>
  <c r="E54" i="9" s="1"/>
  <c r="B54" i="9" s="1"/>
  <c r="G54" i="9"/>
  <c r="F54" i="9"/>
  <c r="H53" i="9"/>
  <c r="G53" i="9"/>
  <c r="F53" i="9"/>
  <c r="E53" i="9"/>
  <c r="B53" i="9" s="1"/>
  <c r="H52" i="9"/>
  <c r="G52" i="9"/>
  <c r="F52" i="9"/>
  <c r="E52" i="9"/>
  <c r="B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E33" i="9" s="1"/>
  <c r="B33" i="9" s="1"/>
  <c r="F33" i="9"/>
  <c r="H32" i="9"/>
  <c r="G32" i="9"/>
  <c r="F32" i="9"/>
  <c r="E32" i="9"/>
  <c r="B32" i="9" s="1"/>
  <c r="H31" i="9"/>
  <c r="G31" i="9"/>
  <c r="F31" i="9"/>
  <c r="E31" i="9"/>
  <c r="B31" i="9" s="1"/>
  <c r="H30" i="9"/>
  <c r="G30" i="9"/>
  <c r="E30" i="9" s="1"/>
  <c r="B30" i="9" s="1"/>
  <c r="F30" i="9"/>
  <c r="H29" i="9"/>
  <c r="G29" i="9"/>
  <c r="F29" i="9"/>
  <c r="H28" i="9"/>
  <c r="G28" i="9"/>
  <c r="F28" i="9"/>
  <c r="E28" i="9"/>
  <c r="B28" i="9" s="1"/>
  <c r="H27" i="9"/>
  <c r="G27" i="9"/>
  <c r="F27" i="9"/>
  <c r="E27" i="9"/>
  <c r="B27" i="9" s="1"/>
  <c r="H26" i="9"/>
  <c r="G26" i="9"/>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4" i="9" s="1"/>
  <c r="E274" i="9" s="1"/>
  <c r="B274" i="9" s="1"/>
  <c r="I3" i="9"/>
  <c r="H3" i="9"/>
  <c r="G3" i="9"/>
  <c r="D101" i="8"/>
  <c r="I36" i="3" s="1"/>
  <c r="D95" i="8"/>
  <c r="D90" i="8"/>
  <c r="D85" i="8"/>
  <c r="D80" i="8"/>
  <c r="D75" i="8"/>
  <c r="D70" i="8"/>
  <c r="D65" i="8"/>
  <c r="D60" i="8"/>
  <c r="D55" i="8"/>
  <c r="D49" i="8" s="1"/>
  <c r="D43" i="8" s="1"/>
  <c r="D50" i="8"/>
  <c r="D44" i="8"/>
  <c r="D36" i="8"/>
  <c r="D26" i="8"/>
  <c r="D24" i="8" s="1"/>
  <c r="C1499" i="1" s="1"/>
  <c r="D18" i="8"/>
  <c r="D8" i="8"/>
  <c r="D6" i="8" s="1"/>
  <c r="E44" i="7"/>
  <c r="D44" i="7"/>
  <c r="E39" i="7"/>
  <c r="D39" i="7"/>
  <c r="D38" i="7" s="1"/>
  <c r="E38" i="7"/>
  <c r="E30" i="7"/>
  <c r="D30" i="7"/>
  <c r="E23" i="7"/>
  <c r="E22" i="7" s="1"/>
  <c r="D23" i="7"/>
  <c r="D22"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C1227" i="1" s="1"/>
  <c r="F249" i="5"/>
  <c r="F248" i="5"/>
  <c r="F247" i="5"/>
  <c r="F246" i="5"/>
  <c r="E246" i="5"/>
  <c r="D246" i="5"/>
  <c r="F244" i="5"/>
  <c r="F243" i="5"/>
  <c r="F242" i="5"/>
  <c r="E242" i="5"/>
  <c r="D242" i="5"/>
  <c r="F241" i="5"/>
  <c r="F240" i="5"/>
  <c r="E239" i="5"/>
  <c r="E238" i="5" s="1"/>
  <c r="D239" i="5"/>
  <c r="D238" i="5" s="1"/>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D191" i="5"/>
  <c r="D190" i="5" s="1"/>
  <c r="E190" i="5"/>
  <c r="H291" i="9" s="1"/>
  <c r="F189" i="5"/>
  <c r="F188" i="5"/>
  <c r="F187" i="5"/>
  <c r="F186" i="5"/>
  <c r="F185" i="5"/>
  <c r="F184" i="5"/>
  <c r="F183" i="5"/>
  <c r="F182" i="5"/>
  <c r="F181" i="5"/>
  <c r="E180" i="5"/>
  <c r="E177" i="5" s="1"/>
  <c r="D1154" i="1"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1056" i="1" s="1"/>
  <c r="D79" i="5"/>
  <c r="F79"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D421" i="4" s="1"/>
  <c r="E418" i="4"/>
  <c r="D418" i="4"/>
  <c r="F418" i="4" s="1"/>
  <c r="E417" i="4"/>
  <c r="D417" i="4"/>
  <c r="E416" i="4"/>
  <c r="D411" i="1" s="1"/>
  <c r="D416" i="4"/>
  <c r="D643" i="4" s="1"/>
  <c r="F643"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E383" i="4"/>
  <c r="E363" i="4" s="1"/>
  <c r="D358" i="1"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E252" i="4" s="1"/>
  <c r="D248" i="1" s="1"/>
  <c r="D259" i="4"/>
  <c r="F259" i="4" s="1"/>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E133" i="4" s="1"/>
  <c r="D134" i="4"/>
  <c r="F134"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3" i="4" s="1"/>
  <c r="F81" i="4"/>
  <c r="F80" i="4"/>
  <c r="F79" i="4"/>
  <c r="F78" i="4"/>
  <c r="E77" i="4"/>
  <c r="E50" i="4" s="1"/>
  <c r="D46" i="1" s="1"/>
  <c r="D77" i="4"/>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36" i="3"/>
  <c r="B36" i="3"/>
  <c r="I35"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H1575" i="1"/>
  <c r="G1575" i="1"/>
  <c r="C1575" i="1"/>
  <c r="C1574" i="1"/>
  <c r="H1574" i="1" s="1"/>
  <c r="C1573" i="1"/>
  <c r="H1573" i="1" s="1"/>
  <c r="H1572" i="1"/>
  <c r="C1572" i="1"/>
  <c r="G1572" i="1" s="1"/>
  <c r="H1571" i="1"/>
  <c r="G1571" i="1"/>
  <c r="C1571" i="1"/>
  <c r="C1570" i="1"/>
  <c r="H1570" i="1" s="1"/>
  <c r="C1569" i="1"/>
  <c r="H1569" i="1" s="1"/>
  <c r="H1568" i="1"/>
  <c r="C1568" i="1"/>
  <c r="G1568" i="1" s="1"/>
  <c r="H1567" i="1"/>
  <c r="G1567" i="1"/>
  <c r="C1567" i="1"/>
  <c r="C1566" i="1"/>
  <c r="H1566" i="1" s="1"/>
  <c r="C1565" i="1"/>
  <c r="H1565" i="1" s="1"/>
  <c r="H1564" i="1"/>
  <c r="C1564" i="1"/>
  <c r="G1564" i="1" s="1"/>
  <c r="H1563" i="1"/>
  <c r="G1563" i="1"/>
  <c r="C1563" i="1"/>
  <c r="C1562" i="1"/>
  <c r="H1562" i="1" s="1"/>
  <c r="C1561" i="1"/>
  <c r="H1561" i="1" s="1"/>
  <c r="H1560" i="1"/>
  <c r="C1560" i="1"/>
  <c r="G1560" i="1" s="1"/>
  <c r="H1559" i="1"/>
  <c r="G1559" i="1"/>
  <c r="C1559" i="1"/>
  <c r="C1558" i="1"/>
  <c r="H1558" i="1" s="1"/>
  <c r="C1557" i="1"/>
  <c r="H1557" i="1" s="1"/>
  <c r="H1556" i="1"/>
  <c r="C1556" i="1"/>
  <c r="G1556" i="1" s="1"/>
  <c r="H1555" i="1"/>
  <c r="G1555" i="1"/>
  <c r="C1555" i="1"/>
  <c r="C1554" i="1"/>
  <c r="H1554" i="1" s="1"/>
  <c r="C1553" i="1"/>
  <c r="H1553" i="1" s="1"/>
  <c r="H1552" i="1"/>
  <c r="C1552" i="1"/>
  <c r="G1552" i="1" s="1"/>
  <c r="H1551" i="1"/>
  <c r="G1551" i="1"/>
  <c r="C1551" i="1"/>
  <c r="C1550" i="1"/>
  <c r="H1550" i="1" s="1"/>
  <c r="C1549" i="1"/>
  <c r="H1549" i="1" s="1"/>
  <c r="H1548" i="1"/>
  <c r="C1548" i="1"/>
  <c r="G1548" i="1" s="1"/>
  <c r="H1547" i="1"/>
  <c r="G1547" i="1"/>
  <c r="C1547" i="1"/>
  <c r="C1546" i="1"/>
  <c r="H1546" i="1" s="1"/>
  <c r="C1545" i="1"/>
  <c r="H1545" i="1" s="1"/>
  <c r="H1544" i="1"/>
  <c r="C1544" i="1"/>
  <c r="G1544" i="1" s="1"/>
  <c r="H1543" i="1"/>
  <c r="G1543" i="1"/>
  <c r="C1543" i="1"/>
  <c r="C1542" i="1"/>
  <c r="H1542" i="1" s="1"/>
  <c r="C1541" i="1"/>
  <c r="H1541" i="1" s="1"/>
  <c r="H1540" i="1"/>
  <c r="C1540" i="1"/>
  <c r="G1540" i="1" s="1"/>
  <c r="H1539" i="1"/>
  <c r="G1539" i="1"/>
  <c r="C1539" i="1"/>
  <c r="C1538" i="1"/>
  <c r="H1538" i="1" s="1"/>
  <c r="C1537" i="1"/>
  <c r="H1537" i="1" s="1"/>
  <c r="H1536" i="1"/>
  <c r="C1536" i="1"/>
  <c r="G1536" i="1" s="1"/>
  <c r="H1535" i="1"/>
  <c r="G1535" i="1"/>
  <c r="C1535" i="1"/>
  <c r="C1534" i="1"/>
  <c r="H1534" i="1" s="1"/>
  <c r="C1533" i="1"/>
  <c r="H1533" i="1" s="1"/>
  <c r="H1532" i="1"/>
  <c r="C1532" i="1"/>
  <c r="G1532" i="1" s="1"/>
  <c r="H1531" i="1"/>
  <c r="G1531" i="1"/>
  <c r="C1531" i="1"/>
  <c r="C1530" i="1"/>
  <c r="H1530" i="1" s="1"/>
  <c r="C1529" i="1"/>
  <c r="H1529" i="1" s="1"/>
  <c r="H1528" i="1"/>
  <c r="C1528" i="1"/>
  <c r="G1528" i="1" s="1"/>
  <c r="H1527" i="1"/>
  <c r="G1527" i="1"/>
  <c r="C1527" i="1"/>
  <c r="C1526" i="1"/>
  <c r="H1526" i="1" s="1"/>
  <c r="C1525" i="1"/>
  <c r="H1525" i="1" s="1"/>
  <c r="H1524" i="1"/>
  <c r="C1524" i="1"/>
  <c r="G1524" i="1" s="1"/>
  <c r="H1523" i="1"/>
  <c r="G1523" i="1"/>
  <c r="C1523" i="1"/>
  <c r="C1522" i="1"/>
  <c r="H1522" i="1" s="1"/>
  <c r="C1521" i="1"/>
  <c r="H1521" i="1" s="1"/>
  <c r="H1520" i="1"/>
  <c r="C1520" i="1"/>
  <c r="G1520" i="1" s="1"/>
  <c r="H1519" i="1"/>
  <c r="G1519" i="1"/>
  <c r="C1519" i="1"/>
  <c r="C1518" i="1"/>
  <c r="H1518" i="1" s="1"/>
  <c r="H1516" i="1"/>
  <c r="C1516" i="1"/>
  <c r="G1516" i="1" s="1"/>
  <c r="H1515" i="1"/>
  <c r="G1515" i="1"/>
  <c r="C1515" i="1"/>
  <c r="C1514" i="1"/>
  <c r="H1514" i="1" s="1"/>
  <c r="C1513" i="1"/>
  <c r="H1513" i="1" s="1"/>
  <c r="H1512" i="1"/>
  <c r="C1512" i="1"/>
  <c r="G1512" i="1" s="1"/>
  <c r="H1511" i="1"/>
  <c r="G1511" i="1"/>
  <c r="C1511" i="1"/>
  <c r="C1510" i="1"/>
  <c r="H1510" i="1" s="1"/>
  <c r="C1509" i="1"/>
  <c r="H1509" i="1" s="1"/>
  <c r="H1508" i="1"/>
  <c r="C1508" i="1"/>
  <c r="G1508" i="1" s="1"/>
  <c r="C1507" i="1"/>
  <c r="H1507" i="1" s="1"/>
  <c r="C1506" i="1"/>
  <c r="H1506" i="1" s="1"/>
  <c r="C1505" i="1"/>
  <c r="H1505" i="1" s="1"/>
  <c r="C1504" i="1"/>
  <c r="G1504" i="1" s="1"/>
  <c r="C1503" i="1"/>
  <c r="H1503" i="1" s="1"/>
  <c r="C1502" i="1"/>
  <c r="H1500" i="1"/>
  <c r="C1500" i="1"/>
  <c r="G1500" i="1" s="1"/>
  <c r="C1498" i="1"/>
  <c r="C1497" i="1"/>
  <c r="H1497" i="1" s="1"/>
  <c r="H1496" i="1"/>
  <c r="C1496" i="1"/>
  <c r="G1496" i="1" s="1"/>
  <c r="H1495" i="1"/>
  <c r="G1495" i="1"/>
  <c r="C1495" i="1"/>
  <c r="C1494" i="1"/>
  <c r="C1493" i="1"/>
  <c r="H1493" i="1" s="1"/>
  <c r="C1492" i="1"/>
  <c r="H1492" i="1" s="1"/>
  <c r="C1491" i="1"/>
  <c r="G1491" i="1" s="1"/>
  <c r="C1490" i="1"/>
  <c r="C1489" i="1"/>
  <c r="H1489" i="1" s="1"/>
  <c r="H1488" i="1"/>
  <c r="G1488" i="1"/>
  <c r="C1488" i="1"/>
  <c r="H1487" i="1"/>
  <c r="G1487" i="1"/>
  <c r="C1487" i="1"/>
  <c r="C1486" i="1"/>
  <c r="C1485" i="1"/>
  <c r="H1485" i="1" s="1"/>
  <c r="C1484" i="1"/>
  <c r="H1484" i="1" s="1"/>
  <c r="C1482" i="1"/>
  <c r="C1480" i="1"/>
  <c r="G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C1467" i="1"/>
  <c r="J1467" i="1" s="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J1444" i="1"/>
  <c r="D1444" i="1"/>
  <c r="G1444" i="1" s="1"/>
  <c r="C1444" i="1"/>
  <c r="H1444" i="1" s="1"/>
  <c r="H1443" i="1"/>
  <c r="D1443" i="1"/>
  <c r="C1443" i="1"/>
  <c r="G1443" i="1" s="1"/>
  <c r="D1442" i="1"/>
  <c r="G1442" i="1" s="1"/>
  <c r="C1442" i="1"/>
  <c r="H1442" i="1" s="1"/>
  <c r="H1441" i="1"/>
  <c r="D1441" i="1"/>
  <c r="C1441" i="1"/>
  <c r="G1441" i="1" s="1"/>
  <c r="I1441" i="1" s="1"/>
  <c r="J1440" i="1"/>
  <c r="D1440" i="1"/>
  <c r="G1440" i="1" s="1"/>
  <c r="C1440" i="1"/>
  <c r="H1440" i="1" s="1"/>
  <c r="D1439" i="1"/>
  <c r="C1439" i="1"/>
  <c r="G1439" i="1" s="1"/>
  <c r="D1438" i="1"/>
  <c r="C1438" i="1"/>
  <c r="G1438" i="1" s="1"/>
  <c r="D1437"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D1411" i="1"/>
  <c r="C1411" i="1"/>
  <c r="H1410" i="1"/>
  <c r="D1410" i="1"/>
  <c r="C1410" i="1"/>
  <c r="G1410"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H1383" i="1"/>
  <c r="D1383" i="1"/>
  <c r="C1383" i="1"/>
  <c r="G1383" i="1" s="1"/>
  <c r="D1382" i="1"/>
  <c r="C1382" i="1"/>
  <c r="G1382" i="1" s="1"/>
  <c r="D1381" i="1"/>
  <c r="C1381" i="1"/>
  <c r="G1381" i="1" s="1"/>
  <c r="H1380" i="1"/>
  <c r="D1380" i="1"/>
  <c r="C1380" i="1"/>
  <c r="G1380" i="1" s="1"/>
  <c r="H1379" i="1"/>
  <c r="D1379" i="1"/>
  <c r="C1379" i="1"/>
  <c r="G1379" i="1" s="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H1265" i="1"/>
  <c r="G1265" i="1"/>
  <c r="D1265" i="1"/>
  <c r="C1265" i="1"/>
  <c r="D1264" i="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D1243" i="1"/>
  <c r="H1243" i="1" s="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6" i="1"/>
  <c r="C1226" i="1"/>
  <c r="D1225" i="1"/>
  <c r="C1225" i="1"/>
  <c r="D1224" i="1"/>
  <c r="C1224" i="1"/>
  <c r="C1223" i="1"/>
  <c r="D1221" i="1"/>
  <c r="C1221" i="1"/>
  <c r="D1220" i="1"/>
  <c r="C1220" i="1"/>
  <c r="D1219" i="1"/>
  <c r="C1219" i="1"/>
  <c r="D1218" i="1"/>
  <c r="C1218" i="1"/>
  <c r="D1217" i="1"/>
  <c r="C1217" i="1"/>
  <c r="D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H1155" i="1" s="1"/>
  <c r="C1154" i="1"/>
  <c r="D1151" i="1"/>
  <c r="G1151" i="1" s="1"/>
  <c r="C1151" i="1"/>
  <c r="D1150" i="1"/>
  <c r="G1150" i="1" s="1"/>
  <c r="C1150" i="1"/>
  <c r="H1149" i="1"/>
  <c r="D1149" i="1"/>
  <c r="G1149" i="1" s="1"/>
  <c r="C1149" i="1"/>
  <c r="D1148" i="1"/>
  <c r="G1148" i="1" s="1"/>
  <c r="C1148" i="1"/>
  <c r="D1147" i="1"/>
  <c r="G1147" i="1" s="1"/>
  <c r="C1147" i="1"/>
  <c r="D1146" i="1"/>
  <c r="G1146" i="1" s="1"/>
  <c r="C1146" i="1"/>
  <c r="H1145" i="1"/>
  <c r="D1145" i="1"/>
  <c r="G1145" i="1" s="1"/>
  <c r="C1145" i="1"/>
  <c r="H1144" i="1"/>
  <c r="D1144" i="1"/>
  <c r="G1144" i="1" s="1"/>
  <c r="C1144" i="1"/>
  <c r="D1143" i="1"/>
  <c r="G1143" i="1" s="1"/>
  <c r="C1143" i="1"/>
  <c r="D1142" i="1"/>
  <c r="G1142" i="1" s="1"/>
  <c r="C1142" i="1"/>
  <c r="H1141" i="1"/>
  <c r="D1141" i="1"/>
  <c r="G1141" i="1" s="1"/>
  <c r="C1141" i="1"/>
  <c r="H1140" i="1"/>
  <c r="D1140" i="1"/>
  <c r="G1140" i="1" s="1"/>
  <c r="C1140" i="1"/>
  <c r="D1139" i="1"/>
  <c r="G1139" i="1" s="1"/>
  <c r="C1139" i="1"/>
  <c r="D1138" i="1"/>
  <c r="G1138" i="1" s="1"/>
  <c r="C1138" i="1"/>
  <c r="D1137" i="1"/>
  <c r="C1137" i="1"/>
  <c r="H1136" i="1"/>
  <c r="D1136" i="1"/>
  <c r="G1136" i="1" s="1"/>
  <c r="C1136" i="1"/>
  <c r="D1135" i="1"/>
  <c r="G1135" i="1" s="1"/>
  <c r="C1135" i="1"/>
  <c r="D1134" i="1"/>
  <c r="G1134" i="1" s="1"/>
  <c r="C1134" i="1"/>
  <c r="H1133" i="1"/>
  <c r="D1133" i="1"/>
  <c r="G1133" i="1" s="1"/>
  <c r="C1133" i="1"/>
  <c r="H1132" i="1"/>
  <c r="D1132" i="1"/>
  <c r="G1132" i="1" s="1"/>
  <c r="C1132" i="1"/>
  <c r="D1131" i="1"/>
  <c r="G1131" i="1" s="1"/>
  <c r="C1131" i="1"/>
  <c r="D1130" i="1"/>
  <c r="G1130" i="1" s="1"/>
  <c r="C1130" i="1"/>
  <c r="H1129" i="1"/>
  <c r="D1129" i="1"/>
  <c r="G1129" i="1" s="1"/>
  <c r="C1129" i="1"/>
  <c r="H1128" i="1"/>
  <c r="D1128" i="1"/>
  <c r="G1128" i="1" s="1"/>
  <c r="C1128" i="1"/>
  <c r="D1127" i="1"/>
  <c r="G1127" i="1" s="1"/>
  <c r="C1127" i="1"/>
  <c r="D1126" i="1"/>
  <c r="G1126" i="1" s="1"/>
  <c r="C1126" i="1"/>
  <c r="H1125" i="1"/>
  <c r="D1125" i="1"/>
  <c r="G1125" i="1" s="1"/>
  <c r="C1125" i="1"/>
  <c r="D1123" i="1"/>
  <c r="G1123" i="1" s="1"/>
  <c r="C1123" i="1"/>
  <c r="H1122" i="1"/>
  <c r="D1122" i="1"/>
  <c r="G1122" i="1" s="1"/>
  <c r="C1122" i="1"/>
  <c r="H1121" i="1"/>
  <c r="D1121" i="1"/>
  <c r="G1121" i="1" s="1"/>
  <c r="C1121" i="1"/>
  <c r="D1120" i="1"/>
  <c r="G1120" i="1" s="1"/>
  <c r="C1120" i="1"/>
  <c r="D1119" i="1"/>
  <c r="G1119" i="1" s="1"/>
  <c r="C1119" i="1"/>
  <c r="H1118" i="1"/>
  <c r="D1118" i="1"/>
  <c r="G1118" i="1" s="1"/>
  <c r="C1118" i="1"/>
  <c r="H1117" i="1"/>
  <c r="D1117" i="1"/>
  <c r="G1117" i="1" s="1"/>
  <c r="C1117" i="1"/>
  <c r="D1116" i="1"/>
  <c r="G1116" i="1" s="1"/>
  <c r="C1116" i="1"/>
  <c r="D1115" i="1"/>
  <c r="G1115" i="1" s="1"/>
  <c r="C1115" i="1"/>
  <c r="H1114" i="1"/>
  <c r="D1114" i="1"/>
  <c r="G1114" i="1" s="1"/>
  <c r="C1114" i="1"/>
  <c r="H1113" i="1"/>
  <c r="D1113" i="1"/>
  <c r="G1113" i="1" s="1"/>
  <c r="C1113" i="1"/>
  <c r="D1112" i="1"/>
  <c r="H1111" i="1"/>
  <c r="D1111" i="1"/>
  <c r="G1111" i="1" s="1"/>
  <c r="C1111" i="1"/>
  <c r="H1110" i="1"/>
  <c r="D1110" i="1"/>
  <c r="G1110" i="1" s="1"/>
  <c r="C1110" i="1"/>
  <c r="D1109" i="1"/>
  <c r="G1109" i="1" s="1"/>
  <c r="C1109" i="1"/>
  <c r="D1108" i="1"/>
  <c r="G1108" i="1" s="1"/>
  <c r="C1108" i="1"/>
  <c r="H1107" i="1"/>
  <c r="D1107" i="1"/>
  <c r="G1107" i="1" s="1"/>
  <c r="C1107" i="1"/>
  <c r="H1106" i="1"/>
  <c r="D1106" i="1"/>
  <c r="G1106" i="1" s="1"/>
  <c r="C1106" i="1"/>
  <c r="D1105" i="1"/>
  <c r="G1105" i="1" s="1"/>
  <c r="C1105" i="1"/>
  <c r="D1104" i="1"/>
  <c r="G1104" i="1" s="1"/>
  <c r="C1104" i="1"/>
  <c r="H1103" i="1"/>
  <c r="D1103" i="1"/>
  <c r="G1103" i="1" s="1"/>
  <c r="C1103" i="1"/>
  <c r="H1102" i="1"/>
  <c r="D1102" i="1"/>
  <c r="G1102" i="1" s="1"/>
  <c r="C1102" i="1"/>
  <c r="D1101" i="1"/>
  <c r="G1101" i="1" s="1"/>
  <c r="C1101" i="1"/>
  <c r="D1100" i="1"/>
  <c r="G1100" i="1" s="1"/>
  <c r="C1100" i="1"/>
  <c r="H1099" i="1"/>
  <c r="D1099" i="1"/>
  <c r="G1099" i="1" s="1"/>
  <c r="C1099" i="1"/>
  <c r="H1098" i="1"/>
  <c r="D1098" i="1"/>
  <c r="G1098" i="1" s="1"/>
  <c r="C1098" i="1"/>
  <c r="D1097" i="1"/>
  <c r="G1097" i="1" s="1"/>
  <c r="C1097" i="1"/>
  <c r="D1096" i="1"/>
  <c r="G1096" i="1" s="1"/>
  <c r="C1096" i="1"/>
  <c r="H1095" i="1"/>
  <c r="D1095" i="1"/>
  <c r="G1095" i="1" s="1"/>
  <c r="C1095" i="1"/>
  <c r="H1094" i="1"/>
  <c r="D1094" i="1"/>
  <c r="G1094" i="1" s="1"/>
  <c r="C1094" i="1"/>
  <c r="D1093" i="1"/>
  <c r="G1093" i="1" s="1"/>
  <c r="C1093" i="1"/>
  <c r="D1092" i="1"/>
  <c r="G1092" i="1" s="1"/>
  <c r="C1092" i="1"/>
  <c r="H1091" i="1"/>
  <c r="D1091" i="1"/>
  <c r="G1091" i="1" s="1"/>
  <c r="C1091" i="1"/>
  <c r="H1090" i="1"/>
  <c r="D1090" i="1"/>
  <c r="G1090" i="1" s="1"/>
  <c r="C1090" i="1"/>
  <c r="D1089" i="1"/>
  <c r="G1089" i="1" s="1"/>
  <c r="C1089" i="1"/>
  <c r="D1088" i="1"/>
  <c r="G1088" i="1" s="1"/>
  <c r="C1088" i="1"/>
  <c r="H1087" i="1"/>
  <c r="D1087" i="1"/>
  <c r="G1087" i="1" s="1"/>
  <c r="C1087" i="1"/>
  <c r="H1086" i="1"/>
  <c r="D1086" i="1"/>
  <c r="G1086" i="1" s="1"/>
  <c r="C1086" i="1"/>
  <c r="D1085" i="1"/>
  <c r="G1085" i="1" s="1"/>
  <c r="C1085" i="1"/>
  <c r="D1084" i="1"/>
  <c r="G1084" i="1" s="1"/>
  <c r="C1084" i="1"/>
  <c r="H1083" i="1"/>
  <c r="D1083" i="1"/>
  <c r="G1083" i="1" s="1"/>
  <c r="C1083" i="1"/>
  <c r="H1082" i="1"/>
  <c r="D1082" i="1"/>
  <c r="G1082" i="1" s="1"/>
  <c r="C1082" i="1"/>
  <c r="D1081" i="1"/>
  <c r="G1081" i="1" s="1"/>
  <c r="C1081" i="1"/>
  <c r="D1080" i="1"/>
  <c r="G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D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C1033" i="1"/>
  <c r="D1032" i="1"/>
  <c r="C1032" i="1"/>
  <c r="D1031" i="1"/>
  <c r="H1031" i="1" s="1"/>
  <c r="C1031" i="1"/>
  <c r="D1030" i="1"/>
  <c r="C1030" i="1"/>
  <c r="D1029" i="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C1014" i="1"/>
  <c r="D1013" i="1"/>
  <c r="C1013" i="1"/>
  <c r="D1012" i="1"/>
  <c r="H1012" i="1" s="1"/>
  <c r="C1012" i="1"/>
  <c r="D1011" i="1"/>
  <c r="H1011" i="1" s="1"/>
  <c r="C1011" i="1"/>
  <c r="D1010" i="1"/>
  <c r="H1010" i="1" s="1"/>
  <c r="C1010" i="1"/>
  <c r="D1009" i="1"/>
  <c r="H1009" i="1" s="1"/>
  <c r="C1009" i="1"/>
  <c r="D1008" i="1"/>
  <c r="H1008" i="1" s="1"/>
  <c r="C1008" i="1"/>
  <c r="D1007" i="1"/>
  <c r="H1007" i="1" s="1"/>
  <c r="C1007" i="1"/>
  <c r="D1006" i="1"/>
  <c r="C1006" i="1"/>
  <c r="D1005" i="1"/>
  <c r="H1005" i="1" s="1"/>
  <c r="C1005" i="1"/>
  <c r="D1004" i="1"/>
  <c r="C1004" i="1"/>
  <c r="D1003" i="1"/>
  <c r="C1003" i="1"/>
  <c r="D1002" i="1"/>
  <c r="C1002" i="1"/>
  <c r="D1001" i="1"/>
  <c r="C1001" i="1"/>
  <c r="D1000" i="1"/>
  <c r="C1000" i="1"/>
  <c r="D999" i="1"/>
  <c r="C999" i="1"/>
  <c r="D998" i="1"/>
  <c r="C998" i="1"/>
  <c r="C997" i="1"/>
  <c r="D996" i="1"/>
  <c r="C996" i="1"/>
  <c r="D995" i="1"/>
  <c r="H995" i="1" s="1"/>
  <c r="C995" i="1"/>
  <c r="D994" i="1"/>
  <c r="H994" i="1" s="1"/>
  <c r="C994" i="1"/>
  <c r="D993" i="1"/>
  <c r="C993" i="1"/>
  <c r="D992" i="1"/>
  <c r="H992" i="1" s="1"/>
  <c r="C992" i="1"/>
  <c r="D991" i="1"/>
  <c r="C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7" i="1"/>
  <c r="G717" i="1"/>
  <c r="D717" i="1"/>
  <c r="C717" i="1"/>
  <c r="D716" i="1"/>
  <c r="C716" i="1"/>
  <c r="G716" i="1" s="1"/>
  <c r="D715" i="1"/>
  <c r="H715" i="1" s="1"/>
  <c r="C715" i="1"/>
  <c r="H714" i="1"/>
  <c r="G714" i="1"/>
  <c r="D714" i="1"/>
  <c r="C714" i="1"/>
  <c r="D713" i="1"/>
  <c r="C713" i="1"/>
  <c r="H713" i="1" s="1"/>
  <c r="H712" i="1"/>
  <c r="G712" i="1"/>
  <c r="D712" i="1"/>
  <c r="C712" i="1"/>
  <c r="D711" i="1"/>
  <c r="C711" i="1"/>
  <c r="D710" i="1"/>
  <c r="C710" i="1"/>
  <c r="D709" i="1"/>
  <c r="C709" i="1"/>
  <c r="H708" i="1"/>
  <c r="G708" i="1"/>
  <c r="D708" i="1"/>
  <c r="C708" i="1"/>
  <c r="H707" i="1"/>
  <c r="G707" i="1"/>
  <c r="D707" i="1"/>
  <c r="C707" i="1"/>
  <c r="H706" i="1"/>
  <c r="G706" i="1"/>
  <c r="D706" i="1"/>
  <c r="C706" i="1"/>
  <c r="H705" i="1"/>
  <c r="G705" i="1"/>
  <c r="D705" i="1"/>
  <c r="C705" i="1"/>
  <c r="H704" i="1"/>
  <c r="G704" i="1"/>
  <c r="D704" i="1"/>
  <c r="C704" i="1"/>
  <c r="D703" i="1"/>
  <c r="C703" i="1"/>
  <c r="G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G647" i="1" s="1"/>
  <c r="C647" i="1"/>
  <c r="H646" i="1"/>
  <c r="G646" i="1"/>
  <c r="D646" i="1"/>
  <c r="C646" i="1"/>
  <c r="C645" i="1"/>
  <c r="D644" i="1"/>
  <c r="C644" i="1"/>
  <c r="D643" i="1"/>
  <c r="C643" i="1"/>
  <c r="D642" i="1"/>
  <c r="C642" i="1"/>
  <c r="D641" i="1"/>
  <c r="C641" i="1"/>
  <c r="D632" i="1"/>
  <c r="G632" i="1" s="1"/>
  <c r="C632" i="1"/>
  <c r="H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D412" i="1"/>
  <c r="C412" i="1"/>
  <c r="C411" i="1"/>
  <c r="H406" i="1"/>
  <c r="G406" i="1"/>
  <c r="D406" i="1"/>
  <c r="C406" i="1"/>
  <c r="D405" i="1"/>
  <c r="C405" i="1"/>
  <c r="G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C291"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C257" i="1"/>
  <c r="H256" i="1"/>
  <c r="G256"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C210" i="1"/>
  <c r="H210" i="1" s="1"/>
  <c r="D209" i="1"/>
  <c r="C209" i="1"/>
  <c r="D208" i="1"/>
  <c r="C208" i="1"/>
  <c r="G208" i="1" s="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H190" i="1" s="1"/>
  <c r="C190" i="1"/>
  <c r="D189" i="1"/>
  <c r="C189" i="1"/>
  <c r="D188" i="1"/>
  <c r="C188" i="1"/>
  <c r="H187" i="1"/>
  <c r="D187" i="1"/>
  <c r="G187" i="1" s="1"/>
  <c r="C187" i="1"/>
  <c r="H186" i="1"/>
  <c r="G186" i="1"/>
  <c r="D186" i="1"/>
  <c r="C186" i="1"/>
  <c r="D185" i="1"/>
  <c r="C185" i="1"/>
  <c r="G185" i="1" s="1"/>
  <c r="D184" i="1"/>
  <c r="C184" i="1"/>
  <c r="H183" i="1"/>
  <c r="G183" i="1"/>
  <c r="D183" i="1"/>
  <c r="C183" i="1"/>
  <c r="D182" i="1"/>
  <c r="C182" i="1"/>
  <c r="H182" i="1" s="1"/>
  <c r="D181" i="1"/>
  <c r="C181" i="1"/>
  <c r="G181" i="1" s="1"/>
  <c r="H180" i="1"/>
  <c r="G180" i="1"/>
  <c r="D180" i="1"/>
  <c r="C180" i="1"/>
  <c r="D179" i="1"/>
  <c r="C179" i="1"/>
  <c r="H179" i="1" s="1"/>
  <c r="H178" i="1"/>
  <c r="G178" i="1"/>
  <c r="D178" i="1"/>
  <c r="C178" i="1"/>
  <c r="D177" i="1"/>
  <c r="C177" i="1"/>
  <c r="D176" i="1"/>
  <c r="C176" i="1"/>
  <c r="H176" i="1" s="1"/>
  <c r="D175" i="1"/>
  <c r="C175" i="1"/>
  <c r="D174" i="1"/>
  <c r="C174" i="1"/>
  <c r="D172" i="1"/>
  <c r="C172" i="1"/>
  <c r="H171" i="1"/>
  <c r="G171" i="1"/>
  <c r="D171" i="1"/>
  <c r="C171" i="1"/>
  <c r="D170" i="1"/>
  <c r="C170" i="1"/>
  <c r="D169" i="1"/>
  <c r="C169" i="1"/>
  <c r="D168" i="1"/>
  <c r="H168" i="1" s="1"/>
  <c r="C168" i="1"/>
  <c r="D167" i="1"/>
  <c r="C167" i="1"/>
  <c r="D166" i="1"/>
  <c r="C166" i="1"/>
  <c r="D165" i="1"/>
  <c r="C165" i="1"/>
  <c r="D164" i="1"/>
  <c r="C164" i="1"/>
  <c r="D163" i="1"/>
  <c r="C163" i="1"/>
  <c r="H163" i="1" s="1"/>
  <c r="D162" i="1"/>
  <c r="C162" i="1"/>
  <c r="D161" i="1"/>
  <c r="C161" i="1"/>
  <c r="D160" i="1"/>
  <c r="C160" i="1"/>
  <c r="H158" i="1"/>
  <c r="G158" i="1"/>
  <c r="D158" i="1"/>
  <c r="C158" i="1"/>
  <c r="D157" i="1"/>
  <c r="C157" i="1"/>
  <c r="H156" i="1"/>
  <c r="G156" i="1"/>
  <c r="D156" i="1"/>
  <c r="C156" i="1"/>
  <c r="D155" i="1"/>
  <c r="C155" i="1"/>
  <c r="D154" i="1"/>
  <c r="C154" i="1"/>
  <c r="D153" i="1"/>
  <c r="C153"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D131" i="1"/>
  <c r="C131" i="1"/>
  <c r="D130" i="1"/>
  <c r="D129" i="1"/>
  <c r="H128" i="1"/>
  <c r="G128" i="1"/>
  <c r="D128" i="1"/>
  <c r="C128" i="1"/>
  <c r="H127" i="1"/>
  <c r="G127" i="1"/>
  <c r="D127" i="1"/>
  <c r="C127" i="1"/>
  <c r="H126" i="1"/>
  <c r="G126" i="1"/>
  <c r="D126" i="1"/>
  <c r="C126" i="1"/>
  <c r="D125" i="1"/>
  <c r="C125" i="1"/>
  <c r="D124" i="1"/>
  <c r="C124" i="1"/>
  <c r="D123" i="1"/>
  <c r="C123" i="1"/>
  <c r="H122" i="1"/>
  <c r="G122" i="1"/>
  <c r="D122" i="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G113" i="1" s="1"/>
  <c r="H112" i="1"/>
  <c r="G112" i="1"/>
  <c r="D112" i="1"/>
  <c r="C112" i="1"/>
  <c r="H111" i="1"/>
  <c r="G111" i="1"/>
  <c r="D111" i="1"/>
  <c r="C111" i="1"/>
  <c r="H110" i="1"/>
  <c r="G110" i="1"/>
  <c r="D110" i="1"/>
  <c r="C110" i="1"/>
  <c r="H109" i="1"/>
  <c r="G109" i="1"/>
  <c r="D109" i="1"/>
  <c r="C109" i="1"/>
  <c r="D108" i="1"/>
  <c r="C108" i="1"/>
  <c r="G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H77" i="1"/>
  <c r="G77" i="1"/>
  <c r="D77" i="1"/>
  <c r="C77" i="1"/>
  <c r="D76" i="1"/>
  <c r="C76" i="1"/>
  <c r="H75" i="1"/>
  <c r="G75" i="1"/>
  <c r="D75" i="1"/>
  <c r="C75" i="1"/>
  <c r="D74" i="1"/>
  <c r="H74" i="1" s="1"/>
  <c r="C74"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74" i="1" l="1"/>
  <c r="F77" i="4"/>
  <c r="D1409" i="1"/>
  <c r="G1411" i="1"/>
  <c r="F115" i="6"/>
  <c r="F169" i="4"/>
  <c r="D5" i="7"/>
  <c r="C1437" i="1"/>
  <c r="H1439" i="1"/>
  <c r="H1438" i="1"/>
  <c r="H632" i="1"/>
  <c r="H1264" i="1"/>
  <c r="G411" i="1"/>
  <c r="G289" i="1"/>
  <c r="G412" i="1"/>
  <c r="E644" i="4"/>
  <c r="D638" i="1" s="1"/>
  <c r="E245" i="5"/>
  <c r="D1222" i="1" s="1"/>
  <c r="D1223" i="1"/>
  <c r="G1223" i="1" s="1"/>
  <c r="G1264" i="1"/>
  <c r="H1266" i="1"/>
  <c r="H1277" i="1"/>
  <c r="H1154" i="1"/>
  <c r="H1148" i="1"/>
  <c r="H1137" i="1"/>
  <c r="H1064" i="1"/>
  <c r="H1048" i="1"/>
  <c r="C1576" i="1"/>
  <c r="G1576" i="1" s="1"/>
  <c r="G1579" i="1"/>
  <c r="G1503" i="1"/>
  <c r="G1507" i="1"/>
  <c r="C1501" i="1"/>
  <c r="H1501" i="1" s="1"/>
  <c r="D1408" i="1"/>
  <c r="F652" i="4"/>
  <c r="H1480" i="1"/>
  <c r="C1483" i="1"/>
  <c r="G1483" i="1" s="1"/>
  <c r="G1484" i="1"/>
  <c r="H1420" i="1"/>
  <c r="C1409" i="1"/>
  <c r="H1411" i="1"/>
  <c r="G1266" i="1"/>
  <c r="D245" i="5"/>
  <c r="H649" i="1"/>
  <c r="H647" i="1"/>
  <c r="E22" i="9"/>
  <c r="B22" i="9" s="1"/>
  <c r="G631" i="1"/>
  <c r="C637" i="1"/>
  <c r="H641" i="1"/>
  <c r="C413" i="1"/>
  <c r="G290" i="1"/>
  <c r="D252" i="4"/>
  <c r="H257" i="1"/>
  <c r="C206" i="1"/>
  <c r="H208" i="1"/>
  <c r="H185" i="1"/>
  <c r="E44" i="9"/>
  <c r="B44" i="9" s="1"/>
  <c r="G182" i="1"/>
  <c r="C173" i="1"/>
  <c r="H173" i="1" s="1"/>
  <c r="G154" i="1"/>
  <c r="G152" i="1"/>
  <c r="C130" i="1"/>
  <c r="H132" i="1"/>
  <c r="D133" i="4"/>
  <c r="C79" i="1"/>
  <c r="G79" i="1"/>
  <c r="C64" i="1"/>
  <c r="H821" i="1"/>
  <c r="H718" i="1"/>
  <c r="H716" i="1"/>
  <c r="G713" i="1"/>
  <c r="H711" i="1"/>
  <c r="H710" i="1"/>
  <c r="H709" i="1"/>
  <c r="H703" i="1"/>
  <c r="H668" i="1"/>
  <c r="H644" i="1"/>
  <c r="H643" i="1"/>
  <c r="H642" i="1"/>
  <c r="H645" i="1"/>
  <c r="H405" i="1"/>
  <c r="H411" i="1"/>
  <c r="F416" i="4"/>
  <c r="H378" i="1"/>
  <c r="H379" i="1"/>
  <c r="H291" i="1"/>
  <c r="H413" i="1"/>
  <c r="H412" i="1"/>
  <c r="H289" i="1"/>
  <c r="D644" i="4"/>
  <c r="E273" i="9"/>
  <c r="B273" i="9" s="1"/>
  <c r="H255" i="1"/>
  <c r="G210" i="1"/>
  <c r="F224" i="9"/>
  <c r="H209" i="1"/>
  <c r="H206" i="1"/>
  <c r="H207" i="1"/>
  <c r="H191" i="1"/>
  <c r="H189" i="1"/>
  <c r="G184" i="1"/>
  <c r="H188" i="1"/>
  <c r="F221" i="9"/>
  <c r="B221" i="9" s="1"/>
  <c r="H181" i="1"/>
  <c r="F219" i="9"/>
  <c r="B219" i="9" s="1"/>
  <c r="E43" i="9"/>
  <c r="B43" i="9" s="1"/>
  <c r="G179" i="1"/>
  <c r="H177" i="1"/>
  <c r="G176" i="1"/>
  <c r="H175" i="1"/>
  <c r="H174" i="1"/>
  <c r="H172" i="1"/>
  <c r="H170" i="1"/>
  <c r="H169" i="1"/>
  <c r="H167" i="1"/>
  <c r="H165" i="1"/>
  <c r="H166" i="1"/>
  <c r="H164" i="1"/>
  <c r="G163" i="1"/>
  <c r="H162" i="1"/>
  <c r="E40" i="9"/>
  <c r="B40" i="9" s="1"/>
  <c r="H160" i="1"/>
  <c r="H161" i="1"/>
  <c r="H155" i="1"/>
  <c r="H157" i="1"/>
  <c r="E39" i="9"/>
  <c r="B39" i="9" s="1"/>
  <c r="F217" i="9"/>
  <c r="B217" i="9" s="1"/>
  <c r="G153" i="1"/>
  <c r="G150" i="1"/>
  <c r="G149" i="1"/>
  <c r="H130" i="1"/>
  <c r="H131" i="1"/>
  <c r="H125" i="1"/>
  <c r="H124" i="1"/>
  <c r="H123" i="1"/>
  <c r="H121" i="1"/>
  <c r="H113" i="1"/>
  <c r="H108" i="1"/>
  <c r="G81" i="1"/>
  <c r="H73" i="1"/>
  <c r="H76" i="1"/>
  <c r="H64" i="1"/>
  <c r="H65" i="1"/>
  <c r="G821" i="1"/>
  <c r="G718" i="1"/>
  <c r="G715" i="1"/>
  <c r="G711" i="1"/>
  <c r="G710" i="1"/>
  <c r="G709" i="1"/>
  <c r="G668" i="1"/>
  <c r="G644" i="1"/>
  <c r="G643" i="1"/>
  <c r="G642" i="1"/>
  <c r="G645" i="1"/>
  <c r="G641" i="1"/>
  <c r="G378" i="1"/>
  <c r="G379" i="1"/>
  <c r="G371" i="1"/>
  <c r="H364" i="1"/>
  <c r="H365" i="1"/>
  <c r="E350" i="4"/>
  <c r="D345" i="1" s="1"/>
  <c r="G291" i="1"/>
  <c r="H290" i="1"/>
  <c r="G413" i="1"/>
  <c r="E643" i="4"/>
  <c r="D637" i="1" s="1"/>
  <c r="G255" i="1"/>
  <c r="G257" i="1"/>
  <c r="E68" i="9"/>
  <c r="B68" i="9" s="1"/>
  <c r="E56" i="9"/>
  <c r="B56" i="9" s="1"/>
  <c r="B224" i="9"/>
  <c r="G209" i="1"/>
  <c r="G206" i="1"/>
  <c r="G207" i="1"/>
  <c r="G191" i="1"/>
  <c r="G190" i="1"/>
  <c r="H184" i="1"/>
  <c r="G189" i="1"/>
  <c r="G188" i="1"/>
  <c r="E45" i="9"/>
  <c r="B45" i="9" s="1"/>
  <c r="F220" i="9"/>
  <c r="E42" i="9"/>
  <c r="B42" i="9" s="1"/>
  <c r="F218" i="9"/>
  <c r="B218" i="9" s="1"/>
  <c r="G177" i="1"/>
  <c r="G175" i="1"/>
  <c r="G173" i="1"/>
  <c r="G174" i="1"/>
  <c r="G172" i="1"/>
  <c r="G170" i="1"/>
  <c r="G169" i="1"/>
  <c r="G168" i="1"/>
  <c r="G167" i="1"/>
  <c r="G165" i="1"/>
  <c r="G166" i="1"/>
  <c r="G164" i="1"/>
  <c r="G162" i="1"/>
  <c r="G160" i="1"/>
  <c r="G161" i="1"/>
  <c r="G155" i="1"/>
  <c r="G157" i="1"/>
  <c r="E152" i="4"/>
  <c r="D148" i="1" s="1"/>
  <c r="H154" i="1"/>
  <c r="H153" i="1"/>
  <c r="H152" i="1"/>
  <c r="H149" i="1"/>
  <c r="H150" i="1"/>
  <c r="G132" i="1"/>
  <c r="G130" i="1"/>
  <c r="G131" i="1"/>
  <c r="G124" i="1"/>
  <c r="G125" i="1"/>
  <c r="G121" i="1"/>
  <c r="G123" i="1"/>
  <c r="E37" i="9"/>
  <c r="B37" i="9" s="1"/>
  <c r="F216" i="9"/>
  <c r="B216" i="9" s="1"/>
  <c r="H79" i="1"/>
  <c r="H81" i="1"/>
  <c r="G73" i="1"/>
  <c r="G76" i="1"/>
  <c r="E29" i="9"/>
  <c r="B29" i="9" s="1"/>
  <c r="G64" i="1"/>
  <c r="G65" i="1"/>
  <c r="H1504" i="1"/>
  <c r="H1499" i="1"/>
  <c r="G1499" i="1"/>
  <c r="G1492" i="1"/>
  <c r="H1483" i="1"/>
  <c r="H1491" i="1"/>
  <c r="D42" i="8"/>
  <c r="G295" i="9" s="1"/>
  <c r="E295" i="9" s="1"/>
  <c r="B295" i="9" s="1"/>
  <c r="C1481" i="1"/>
  <c r="H1481" i="1" s="1"/>
  <c r="G1278" i="1"/>
  <c r="G1277" i="1"/>
  <c r="H1244" i="1"/>
  <c r="G1244" i="1"/>
  <c r="F250" i="5"/>
  <c r="E279" i="9"/>
  <c r="B279" i="9" s="1"/>
  <c r="C1216" i="1"/>
  <c r="G1216" i="1" s="1"/>
  <c r="E290" i="9"/>
  <c r="B290" i="9" s="1"/>
  <c r="G1155" i="1"/>
  <c r="G1154" i="1"/>
  <c r="E284" i="9"/>
  <c r="B284" i="9" s="1"/>
  <c r="E287" i="9"/>
  <c r="B287" i="9" s="1"/>
  <c r="G1137" i="1"/>
  <c r="E68" i="5"/>
  <c r="G1064" i="1"/>
  <c r="G1054" i="1"/>
  <c r="G1052" i="1"/>
  <c r="F69" i="5"/>
  <c r="C1047" i="1"/>
  <c r="G1048" i="1"/>
  <c r="G1050" i="1"/>
  <c r="F70" i="5"/>
  <c r="H1033" i="1"/>
  <c r="F52" i="5"/>
  <c r="H1030" i="1"/>
  <c r="H1032" i="1"/>
  <c r="H1029" i="1"/>
  <c r="F35" i="5"/>
  <c r="H1013" i="1"/>
  <c r="H1014" i="1"/>
  <c r="H1006" i="1"/>
  <c r="H1004" i="1"/>
  <c r="H1003" i="1"/>
  <c r="H1002" i="1"/>
  <c r="H1001" i="1"/>
  <c r="H1000" i="1"/>
  <c r="E12" i="5"/>
  <c r="D990" i="1" s="1"/>
  <c r="H999" i="1"/>
  <c r="F19" i="5"/>
  <c r="H997" i="1"/>
  <c r="H998" i="1"/>
  <c r="H996" i="1"/>
  <c r="F13" i="5"/>
  <c r="H991" i="1"/>
  <c r="H993" i="1"/>
  <c r="E26" i="9"/>
  <c r="B26" i="9" s="1"/>
  <c r="E283" i="9"/>
  <c r="B283" i="9" s="1"/>
  <c r="F214" i="9"/>
  <c r="B214" i="9" s="1"/>
  <c r="G991" i="1"/>
  <c r="G993" i="1"/>
  <c r="G996" i="1"/>
  <c r="G998" i="1"/>
  <c r="G1000" i="1"/>
  <c r="G1003" i="1"/>
  <c r="G1005" i="1"/>
  <c r="G1008" i="1"/>
  <c r="G1010" i="1"/>
  <c r="G1012" i="1"/>
  <c r="G1015" i="1"/>
  <c r="G1017" i="1"/>
  <c r="G1019" i="1"/>
  <c r="G1022" i="1"/>
  <c r="G1024" i="1"/>
  <c r="G1027" i="1"/>
  <c r="G1029" i="1"/>
  <c r="G1032" i="1"/>
  <c r="G1034" i="1"/>
  <c r="G1036" i="1"/>
  <c r="G1038" i="1"/>
  <c r="G1040" i="1"/>
  <c r="G1042" i="1"/>
  <c r="G1043" i="1"/>
  <c r="G1045" i="1"/>
  <c r="H1081" i="1"/>
  <c r="H1085" i="1"/>
  <c r="H1089" i="1"/>
  <c r="H1093" i="1"/>
  <c r="H1097" i="1"/>
  <c r="H1101" i="1"/>
  <c r="H1105" i="1"/>
  <c r="H1109" i="1"/>
  <c r="H1116" i="1"/>
  <c r="H1120" i="1"/>
  <c r="H1127" i="1"/>
  <c r="H1131" i="1"/>
  <c r="H1135" i="1"/>
  <c r="H1139" i="1"/>
  <c r="H1143" i="1"/>
  <c r="H1147" i="1"/>
  <c r="H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992" i="1"/>
  <c r="G994" i="1"/>
  <c r="G995" i="1"/>
  <c r="G997" i="1"/>
  <c r="G999" i="1"/>
  <c r="G1001" i="1"/>
  <c r="G1002" i="1"/>
  <c r="G1004" i="1"/>
  <c r="G1006" i="1"/>
  <c r="G1007" i="1"/>
  <c r="G1009" i="1"/>
  <c r="G1011" i="1"/>
  <c r="G1013" i="1"/>
  <c r="G1014" i="1"/>
  <c r="G1016" i="1"/>
  <c r="G1018" i="1"/>
  <c r="G1020" i="1"/>
  <c r="G1021" i="1"/>
  <c r="G1023" i="1"/>
  <c r="G1025" i="1"/>
  <c r="G1026" i="1"/>
  <c r="G1028" i="1"/>
  <c r="G1030" i="1"/>
  <c r="G1031" i="1"/>
  <c r="G1033" i="1"/>
  <c r="G1035" i="1"/>
  <c r="G1037" i="1"/>
  <c r="G1039" i="1"/>
  <c r="G1041" i="1"/>
  <c r="G1044" i="1"/>
  <c r="G986" i="1"/>
  <c r="G987" i="1"/>
  <c r="G988" i="1"/>
  <c r="G989" i="1"/>
  <c r="G1066" i="1"/>
  <c r="G1067" i="1"/>
  <c r="G1068" i="1"/>
  <c r="G1069" i="1"/>
  <c r="G1070" i="1"/>
  <c r="G1071" i="1"/>
  <c r="G1072" i="1"/>
  <c r="G1073" i="1"/>
  <c r="G1074" i="1"/>
  <c r="G1075" i="1"/>
  <c r="G1076" i="1"/>
  <c r="G1077" i="1"/>
  <c r="G1078" i="1"/>
  <c r="G1079" i="1"/>
  <c r="H1080" i="1"/>
  <c r="H1084" i="1"/>
  <c r="H1088" i="1"/>
  <c r="H1092" i="1"/>
  <c r="H1096" i="1"/>
  <c r="H1100" i="1"/>
  <c r="H1104" i="1"/>
  <c r="H1108" i="1"/>
  <c r="H1115" i="1"/>
  <c r="H1119" i="1"/>
  <c r="H1123" i="1"/>
  <c r="H1126" i="1"/>
  <c r="H1130" i="1"/>
  <c r="H1134" i="1"/>
  <c r="H1138" i="1"/>
  <c r="H1142" i="1"/>
  <c r="H1146" i="1"/>
  <c r="H1150" i="1"/>
  <c r="H1215" i="1"/>
  <c r="G1215" i="1"/>
  <c r="H1217" i="1"/>
  <c r="G1217" i="1"/>
  <c r="H1219" i="1"/>
  <c r="G1219" i="1"/>
  <c r="H1221" i="1"/>
  <c r="G1221" i="1"/>
  <c r="H1223" i="1"/>
  <c r="H1225" i="1"/>
  <c r="G1225" i="1"/>
  <c r="H1227" i="1"/>
  <c r="G1227" i="1"/>
  <c r="H1229" i="1"/>
  <c r="G1229" i="1"/>
  <c r="H1231" i="1"/>
  <c r="G1231" i="1"/>
  <c r="H1233" i="1"/>
  <c r="G1233" i="1"/>
  <c r="H1235" i="1"/>
  <c r="G1235" i="1"/>
  <c r="H1237" i="1"/>
  <c r="G1237" i="1"/>
  <c r="H1239" i="1"/>
  <c r="G1239" i="1"/>
  <c r="H1241" i="1"/>
  <c r="G1241"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381" i="1"/>
  <c r="H1385" i="1"/>
  <c r="H1389" i="1"/>
  <c r="H1393" i="1"/>
  <c r="H1397" i="1"/>
  <c r="I1439" i="1"/>
  <c r="I1440" i="1"/>
  <c r="I1443" i="1"/>
  <c r="I1444" i="1"/>
  <c r="H1449" i="1"/>
  <c r="G1449" i="1"/>
  <c r="J1449" i="1"/>
  <c r="H1454" i="1"/>
  <c r="G1454" i="1"/>
  <c r="H1459" i="1"/>
  <c r="G1459" i="1"/>
  <c r="I1459" i="1" s="1"/>
  <c r="J1459" i="1"/>
  <c r="H1464" i="1"/>
  <c r="G1464" i="1"/>
  <c r="J1464" i="1"/>
  <c r="H1474" i="1"/>
  <c r="G1474" i="1"/>
  <c r="I1474" i="1" s="1"/>
  <c r="J1474" i="1"/>
  <c r="H1498" i="1"/>
  <c r="G1498" i="1"/>
  <c r="E6" i="4"/>
  <c r="H1447" i="1"/>
  <c r="G1447" i="1"/>
  <c r="I1447" i="1" s="1"/>
  <c r="J1447" i="1"/>
  <c r="H1457" i="1"/>
  <c r="G1457" i="1"/>
  <c r="J1457" i="1"/>
  <c r="H1462" i="1"/>
  <c r="G1462" i="1"/>
  <c r="I1462" i="1" s="1"/>
  <c r="J1462" i="1"/>
  <c r="H1472" i="1"/>
  <c r="G1472" i="1"/>
  <c r="J1472" i="1"/>
  <c r="H1482" i="1"/>
  <c r="G1482" i="1"/>
  <c r="H1486" i="1"/>
  <c r="G1486" i="1"/>
  <c r="H1490" i="1"/>
  <c r="G1490" i="1"/>
  <c r="H1494" i="1"/>
  <c r="G1494" i="1"/>
  <c r="F7" i="4"/>
  <c r="G1243" i="1"/>
  <c r="I1442" i="1"/>
  <c r="H1453" i="1"/>
  <c r="G1453" i="1"/>
  <c r="H1455" i="1"/>
  <c r="G1455" i="1"/>
  <c r="I1455" i="1" s="1"/>
  <c r="J1455" i="1"/>
  <c r="H1468" i="1"/>
  <c r="G1468" i="1"/>
  <c r="J1468" i="1"/>
  <c r="H1479" i="1"/>
  <c r="G1479" i="1"/>
  <c r="I1479" i="1" s="1"/>
  <c r="J1479" i="1"/>
  <c r="H1382" i="1"/>
  <c r="H1386" i="1"/>
  <c r="H1390" i="1"/>
  <c r="H1394" i="1"/>
  <c r="J1442" i="1"/>
  <c r="H1451" i="1"/>
  <c r="G1451" i="1"/>
  <c r="I1451" i="1" s="1"/>
  <c r="J1451" i="1"/>
  <c r="H1461" i="1"/>
  <c r="G1461" i="1"/>
  <c r="H1466" i="1"/>
  <c r="G1466" i="1"/>
  <c r="J1466" i="1"/>
  <c r="H1477" i="1"/>
  <c r="G1477" i="1"/>
  <c r="I1477" i="1" s="1"/>
  <c r="J1477" i="1"/>
  <c r="H1502" i="1"/>
  <c r="G1502" i="1"/>
  <c r="F8" i="4"/>
  <c r="D50" i="4"/>
  <c r="D163" i="4"/>
  <c r="E408" i="4"/>
  <c r="D403" i="1" s="1"/>
  <c r="E528" i="4"/>
  <c r="J1445" i="1"/>
  <c r="G1506" i="1"/>
  <c r="G1510" i="1"/>
  <c r="G1514" i="1"/>
  <c r="G1518" i="1"/>
  <c r="G1522" i="1"/>
  <c r="G1526" i="1"/>
  <c r="G1530" i="1"/>
  <c r="G1534" i="1"/>
  <c r="G1538" i="1"/>
  <c r="G1542" i="1"/>
  <c r="G1546" i="1"/>
  <c r="G1550" i="1"/>
  <c r="G1554" i="1"/>
  <c r="G1558" i="1"/>
  <c r="G1562" i="1"/>
  <c r="G1566" i="1"/>
  <c r="G1570" i="1"/>
  <c r="G1574" i="1"/>
  <c r="G1578" i="1"/>
  <c r="F91" i="4"/>
  <c r="D82" i="4"/>
  <c r="F238" i="5"/>
  <c r="D237" i="5"/>
  <c r="J1439" i="1"/>
  <c r="J1441" i="1"/>
  <c r="J1443" i="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F125" i="4"/>
  <c r="D124" i="4"/>
  <c r="F197" i="4"/>
  <c r="D196" i="4"/>
  <c r="F421" i="4"/>
  <c r="D420" i="4"/>
  <c r="H289" i="9"/>
  <c r="E289" i="9" s="1"/>
  <c r="B289" i="9" s="1"/>
  <c r="E176" i="5"/>
  <c r="G291" i="9"/>
  <c r="E291" i="9" s="1"/>
  <c r="B291" i="9" s="1"/>
  <c r="F190" i="5"/>
  <c r="D141" i="6"/>
  <c r="F5" i="6"/>
  <c r="E5" i="7"/>
  <c r="F112" i="4"/>
  <c r="D106" i="4"/>
  <c r="F153" i="4"/>
  <c r="D152" i="4"/>
  <c r="E163" i="4"/>
  <c r="D159" i="1" s="1"/>
  <c r="E196" i="4"/>
  <c r="D192" i="1" s="1"/>
  <c r="E420" i="4"/>
  <c r="E7" i="5"/>
  <c r="E141" i="6"/>
  <c r="F140" i="4"/>
  <c r="F164" i="4"/>
  <c r="D311" i="4"/>
  <c r="F345" i="4"/>
  <c r="D363" i="4"/>
  <c r="F397" i="4"/>
  <c r="F417" i="4"/>
  <c r="F422" i="4"/>
  <c r="D484" i="4"/>
  <c r="F516" i="4"/>
  <c r="F568" i="4"/>
  <c r="F626" i="4"/>
  <c r="F88" i="5"/>
  <c r="D146" i="5"/>
  <c r="F177" i="5"/>
  <c r="F191" i="5"/>
  <c r="F239" i="5"/>
  <c r="F259" i="5"/>
  <c r="F6" i="6"/>
  <c r="F90" i="6"/>
  <c r="E292" i="9"/>
  <c r="B292" i="9" s="1"/>
  <c r="D299" i="4"/>
  <c r="D351" i="4"/>
  <c r="D580" i="4"/>
  <c r="D12" i="5"/>
  <c r="D78" i="5"/>
  <c r="D134" i="5"/>
  <c r="D114" i="6"/>
  <c r="F603" i="4"/>
  <c r="D87" i="5"/>
  <c r="F149" i="5"/>
  <c r="D176" i="5"/>
  <c r="F206"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78" i="9"/>
  <c r="E278" i="9" s="1"/>
  <c r="B278" i="9" s="1"/>
  <c r="G277" i="9"/>
  <c r="E277" i="9" s="1"/>
  <c r="B277" i="9" s="1"/>
  <c r="G197" i="9"/>
  <c r="E197" i="9" s="1"/>
  <c r="B197" i="9" s="1"/>
  <c r="G193" i="9"/>
  <c r="E193" i="9" s="1"/>
  <c r="B193" i="9" s="1"/>
  <c r="G188" i="9"/>
  <c r="E188" i="9" s="1"/>
  <c r="B188" i="9" s="1"/>
  <c r="G184" i="9"/>
  <c r="E184" i="9" s="1"/>
  <c r="B184" i="9" s="1"/>
  <c r="G180" i="9"/>
  <c r="E180" i="9" s="1"/>
  <c r="B180" i="9" s="1"/>
  <c r="G176" i="9"/>
  <c r="E176" i="9" s="1"/>
  <c r="B176" i="9" s="1"/>
  <c r="G165" i="9"/>
  <c r="H164" i="9"/>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195" i="9"/>
  <c r="E195" i="9" s="1"/>
  <c r="B195" i="9" s="1"/>
  <c r="L191" i="9"/>
  <c r="F191" i="9" s="1"/>
  <c r="G190" i="9"/>
  <c r="E190" i="9" s="1"/>
  <c r="B190" i="9" s="1"/>
  <c r="G186" i="9"/>
  <c r="E186" i="9" s="1"/>
  <c r="B186" i="9" s="1"/>
  <c r="G182" i="9"/>
  <c r="E182" i="9" s="1"/>
  <c r="B182" i="9" s="1"/>
  <c r="G178" i="9"/>
  <c r="E178" i="9" s="1"/>
  <c r="B178"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228" i="9"/>
  <c r="B236" i="9"/>
  <c r="B244" i="9"/>
  <c r="B252" i="9"/>
  <c r="B220" i="9"/>
  <c r="B246" i="9"/>
  <c r="G294" i="9" l="1"/>
  <c r="E294" i="9" s="1"/>
  <c r="E293" i="9" s="1"/>
  <c r="H1576" i="1"/>
  <c r="H1216" i="1"/>
  <c r="G1437" i="1"/>
  <c r="H1437" i="1"/>
  <c r="H29" i="3"/>
  <c r="C1436" i="1"/>
  <c r="E237" i="5"/>
  <c r="I23" i="3" s="1"/>
  <c r="G299" i="9"/>
  <c r="E299" i="9" s="1"/>
  <c r="E298" i="9" s="1"/>
  <c r="G1409" i="1"/>
  <c r="H1409" i="1"/>
  <c r="F245" i="5"/>
  <c r="C1222" i="1"/>
  <c r="B191" i="9"/>
  <c r="F252" i="4"/>
  <c r="C248" i="1"/>
  <c r="F133" i="4"/>
  <c r="C129" i="1"/>
  <c r="F644" i="4"/>
  <c r="C638" i="1"/>
  <c r="E407" i="4"/>
  <c r="D402" i="1" s="1"/>
  <c r="G637" i="1"/>
  <c r="H637" i="1"/>
  <c r="K1432" i="9"/>
  <c r="C1517" i="1"/>
  <c r="I34" i="3"/>
  <c r="I21" i="3"/>
  <c r="D1046" i="1"/>
  <c r="H1047" i="1"/>
  <c r="G1047" i="1"/>
  <c r="F176" i="5"/>
  <c r="D175" i="5"/>
  <c r="H22" i="3"/>
  <c r="C1153" i="1"/>
  <c r="F580" i="4"/>
  <c r="C574" i="1"/>
  <c r="I22" i="3"/>
  <c r="D1153" i="1"/>
  <c r="F212" i="9"/>
  <c r="F78" i="5"/>
  <c r="C1056" i="1"/>
  <c r="D528" i="4"/>
  <c r="D635" i="4" s="1"/>
  <c r="F311" i="4"/>
  <c r="C306" i="1"/>
  <c r="I28" i="3"/>
  <c r="D1435" i="1"/>
  <c r="F163" i="4"/>
  <c r="C159" i="1"/>
  <c r="I1472" i="1"/>
  <c r="F141" i="6"/>
  <c r="H28" i="3"/>
  <c r="C1435" i="1"/>
  <c r="F44" i="4"/>
  <c r="C40" i="1"/>
  <c r="H23" i="3"/>
  <c r="C1214" i="1"/>
  <c r="D6" i="4"/>
  <c r="F134" i="5"/>
  <c r="C1112" i="1"/>
  <c r="F106" i="4"/>
  <c r="C102" i="1"/>
  <c r="F196" i="4"/>
  <c r="C192" i="1"/>
  <c r="E412" i="4"/>
  <c r="I16" i="3"/>
  <c r="D2" i="1"/>
  <c r="F87" i="5"/>
  <c r="C1065" i="1"/>
  <c r="F114" i="6"/>
  <c r="H27" i="3"/>
  <c r="C1408" i="1"/>
  <c r="D68" i="5"/>
  <c r="D350" i="4"/>
  <c r="F351" i="4"/>
  <c r="C346" i="1"/>
  <c r="F146" i="5"/>
  <c r="C1124" i="1"/>
  <c r="E6" i="5"/>
  <c r="I20" i="3"/>
  <c r="D985" i="1"/>
  <c r="D151" i="4"/>
  <c r="H20" i="9"/>
  <c r="G20" i="9"/>
  <c r="F152" i="4"/>
  <c r="C148" i="1"/>
  <c r="I29" i="3"/>
  <c r="D1436" i="1"/>
  <c r="F420" i="4"/>
  <c r="C414" i="1"/>
  <c r="F124" i="4"/>
  <c r="C120" i="1"/>
  <c r="F82" i="4"/>
  <c r="C78" i="1"/>
  <c r="G297" i="9"/>
  <c r="E297" i="9" s="1"/>
  <c r="E151" i="4"/>
  <c r="E164" i="9"/>
  <c r="B164" i="9" s="1"/>
  <c r="E165" i="9"/>
  <c r="B165" i="9" s="1"/>
  <c r="D7" i="5"/>
  <c r="F12" i="5"/>
  <c r="C990" i="1"/>
  <c r="D298" i="4"/>
  <c r="F299" i="4"/>
  <c r="C294" i="1"/>
  <c r="F484" i="4"/>
  <c r="C478" i="1"/>
  <c r="F363" i="4"/>
  <c r="C358" i="1"/>
  <c r="E635" i="4"/>
  <c r="D629" i="1" s="1"/>
  <c r="D414" i="1"/>
  <c r="E636" i="4"/>
  <c r="D630" i="1" s="1"/>
  <c r="D522" i="1"/>
  <c r="F50" i="4"/>
  <c r="C46" i="1"/>
  <c r="I1466" i="1"/>
  <c r="I1468" i="1"/>
  <c r="I1457" i="1"/>
  <c r="I1464" i="1"/>
  <c r="I1449" i="1"/>
  <c r="B294" i="9" l="1"/>
  <c r="E175" i="5"/>
  <c r="D1152" i="1" s="1"/>
  <c r="D1214" i="1"/>
  <c r="H1214" i="1" s="1"/>
  <c r="F237" i="5"/>
  <c r="B299" i="9"/>
  <c r="H1222" i="1"/>
  <c r="G1222" i="1"/>
  <c r="H248" i="1"/>
  <c r="G248" i="1"/>
  <c r="G129" i="1"/>
  <c r="H129" i="1"/>
  <c r="G638" i="1"/>
  <c r="H638" i="1"/>
  <c r="E20" i="9"/>
  <c r="E19" i="9" s="1"/>
  <c r="H1517" i="1"/>
  <c r="H11" i="3"/>
  <c r="N3" i="9" s="1"/>
  <c r="G1517" i="1"/>
  <c r="F635" i="4"/>
  <c r="C629" i="1"/>
  <c r="F68" i="5"/>
  <c r="H21" i="3"/>
  <c r="C1046" i="1"/>
  <c r="H102" i="1"/>
  <c r="G102" i="1"/>
  <c r="H46" i="1"/>
  <c r="G46" i="1"/>
  <c r="H478" i="1"/>
  <c r="G478" i="1"/>
  <c r="D407" i="4"/>
  <c r="F298" i="4"/>
  <c r="C293" i="1"/>
  <c r="G346" i="1"/>
  <c r="H346" i="1"/>
  <c r="B212" i="9"/>
  <c r="C1152" i="1"/>
  <c r="H990" i="1"/>
  <c r="G990" i="1"/>
  <c r="H78" i="1"/>
  <c r="G78" i="1"/>
  <c r="G414" i="1"/>
  <c r="H414" i="1"/>
  <c r="D984" i="1"/>
  <c r="H192" i="1"/>
  <c r="G192" i="1"/>
  <c r="G1112" i="1"/>
  <c r="H1112" i="1"/>
  <c r="G1435" i="1"/>
  <c r="H1435" i="1"/>
  <c r="H159" i="1"/>
  <c r="G159" i="1"/>
  <c r="G306" i="1"/>
  <c r="H306" i="1"/>
  <c r="F7" i="5"/>
  <c r="D6" i="5"/>
  <c r="H20" i="3"/>
  <c r="C985" i="1"/>
  <c r="H120" i="1"/>
  <c r="G120" i="1"/>
  <c r="H1065" i="1"/>
  <c r="G1065" i="1"/>
  <c r="B297" i="9"/>
  <c r="E296" i="9"/>
  <c r="I10" i="3" s="1"/>
  <c r="H1436" i="1"/>
  <c r="G1436" i="1"/>
  <c r="G1408" i="1"/>
  <c r="H1408" i="1"/>
  <c r="H9" i="3"/>
  <c r="G1056" i="1"/>
  <c r="H1056" i="1"/>
  <c r="H574" i="1"/>
  <c r="G574" i="1"/>
  <c r="H358" i="1"/>
  <c r="G358" i="1"/>
  <c r="G294" i="1"/>
  <c r="H294" i="1"/>
  <c r="H148" i="1"/>
  <c r="G148" i="1"/>
  <c r="D289" i="4"/>
  <c r="F151" i="4"/>
  <c r="H17" i="3"/>
  <c r="C147" i="1"/>
  <c r="G1124" i="1"/>
  <c r="H1124" i="1"/>
  <c r="D408" i="4"/>
  <c r="F350" i="4"/>
  <c r="C345" i="1"/>
  <c r="G1153" i="1"/>
  <c r="H1153" i="1"/>
  <c r="E289" i="4"/>
  <c r="I17" i="3"/>
  <c r="D147" i="1"/>
  <c r="E639" i="4"/>
  <c r="D407" i="1"/>
  <c r="D412" i="4"/>
  <c r="F6" i="4"/>
  <c r="H16" i="3"/>
  <c r="C2" i="1"/>
  <c r="H40" i="1"/>
  <c r="G40" i="1"/>
  <c r="D636" i="4"/>
  <c r="F528" i="4"/>
  <c r="C522" i="1"/>
  <c r="H276" i="9" l="1"/>
  <c r="F175" i="5"/>
  <c r="G1214" i="1"/>
  <c r="B20" i="9"/>
  <c r="I11" i="3"/>
  <c r="E413" i="4"/>
  <c r="E291" i="4"/>
  <c r="D287" i="1" s="1"/>
  <c r="D285" i="1"/>
  <c r="E290" i="4"/>
  <c r="D286" i="1" s="1"/>
  <c r="H147" i="1"/>
  <c r="G147" i="1"/>
  <c r="F636" i="4"/>
  <c r="C630" i="1"/>
  <c r="H345" i="1"/>
  <c r="G345" i="1"/>
  <c r="D291" i="4"/>
  <c r="F289" i="4"/>
  <c r="D413" i="4"/>
  <c r="D414" i="4" s="1"/>
  <c r="C285" i="1"/>
  <c r="H985" i="1"/>
  <c r="G985" i="1"/>
  <c r="F407" i="4"/>
  <c r="C402" i="1"/>
  <c r="K3" i="9"/>
  <c r="I9" i="3"/>
  <c r="G522" i="1"/>
  <c r="H522" i="1"/>
  <c r="D290" i="4"/>
  <c r="D633" i="1"/>
  <c r="F408" i="4"/>
  <c r="C403" i="1"/>
  <c r="G276" i="9"/>
  <c r="G282" i="9"/>
  <c r="E282" i="9" s="1"/>
  <c r="B282" i="9" s="1"/>
  <c r="F6" i="5"/>
  <c r="C984" i="1"/>
  <c r="G1152" i="1"/>
  <c r="H1152" i="1"/>
  <c r="H293" i="1"/>
  <c r="G293" i="1"/>
  <c r="G629" i="1"/>
  <c r="H629" i="1"/>
  <c r="H2" i="1"/>
  <c r="G2" i="1"/>
  <c r="D639" i="4"/>
  <c r="F412" i="4"/>
  <c r="C407" i="1"/>
  <c r="H1046" i="1"/>
  <c r="G1046" i="1"/>
  <c r="E276" i="9" l="1"/>
  <c r="E275" i="9" s="1"/>
  <c r="G407" i="1"/>
  <c r="H407" i="1"/>
  <c r="B276" i="9"/>
  <c r="H630" i="1"/>
  <c r="G630" i="1"/>
  <c r="H8" i="3"/>
  <c r="G984" i="1"/>
  <c r="H984" i="1"/>
  <c r="G403" i="1"/>
  <c r="H403" i="1"/>
  <c r="F290" i="4"/>
  <c r="C286" i="1"/>
  <c r="F291" i="4"/>
  <c r="C287" i="1"/>
  <c r="H402" i="1"/>
  <c r="G402" i="1"/>
  <c r="H285" i="1"/>
  <c r="G285" i="1"/>
  <c r="F414" i="4"/>
  <c r="C409" i="1"/>
  <c r="F639" i="4"/>
  <c r="C633" i="1"/>
  <c r="D640" i="4"/>
  <c r="D641" i="4" s="1"/>
  <c r="D415" i="4"/>
  <c r="F413" i="4"/>
  <c r="C408" i="1"/>
  <c r="E640" i="4"/>
  <c r="E415" i="4"/>
  <c r="D410" i="1" s="1"/>
  <c r="D408" i="1"/>
  <c r="E414" i="4"/>
  <c r="D409" i="1" s="1"/>
  <c r="M3" i="9" l="1"/>
  <c r="I8" i="3"/>
  <c r="H408" i="1"/>
  <c r="G408" i="1"/>
  <c r="G287" i="1"/>
  <c r="H287" i="1"/>
  <c r="F415" i="4"/>
  <c r="C410" i="1"/>
  <c r="H633" i="1"/>
  <c r="G633" i="1"/>
  <c r="F641" i="4"/>
  <c r="C635" i="1"/>
  <c r="E642" i="4"/>
  <c r="D634" i="1"/>
  <c r="E641" i="4"/>
  <c r="D642" i="4"/>
  <c r="D645" i="4" s="1"/>
  <c r="F640" i="4"/>
  <c r="C634" i="1"/>
  <c r="G409" i="1"/>
  <c r="H409" i="1"/>
  <c r="H286" i="1"/>
  <c r="G286" i="1"/>
  <c r="F645" i="4" l="1"/>
  <c r="H18" i="3"/>
  <c r="C639" i="1"/>
  <c r="E645" i="4"/>
  <c r="D635" i="1"/>
  <c r="G635" i="1" s="1"/>
  <c r="G410" i="1"/>
  <c r="H410" i="1"/>
  <c r="H634" i="1"/>
  <c r="G634" i="1"/>
  <c r="E646" i="4"/>
  <c r="D636" i="1"/>
  <c r="D646" i="4"/>
  <c r="F642" i="4"/>
  <c r="C636" i="1"/>
  <c r="H635" i="1" l="1"/>
  <c r="F646" i="4"/>
  <c r="H19" i="3"/>
  <c r="C640" i="1"/>
  <c r="H7" i="3" s="1"/>
  <c r="I18" i="3"/>
  <c r="D639" i="1"/>
  <c r="H639" i="1" s="1"/>
  <c r="H636" i="1"/>
  <c r="G636" i="1"/>
  <c r="I19" i="3"/>
  <c r="D640" i="1"/>
  <c r="J3" i="9" l="1"/>
  <c r="I7" i="3"/>
  <c r="G639" i="1"/>
  <c r="H640" i="1"/>
  <c r="G640" i="1"/>
  <c r="M272" i="9" l="1"/>
  <c r="L272" i="9"/>
  <c r="H18" i="9"/>
  <c r="G18" i="9"/>
  <c r="K5" i="9"/>
  <c r="J10" i="9"/>
  <c r="M16" i="9"/>
  <c r="J7" i="9"/>
  <c r="I12" i="9"/>
  <c r="K7" i="9"/>
  <c r="J12" i="9"/>
  <c r="J5" i="9"/>
  <c r="L16" i="9"/>
  <c r="J6" i="9"/>
  <c r="I11" i="9"/>
  <c r="H17" i="9"/>
  <c r="I8" i="9"/>
  <c r="M15" i="9"/>
  <c r="J8" i="9"/>
  <c r="G15" i="9"/>
  <c r="I6" i="9"/>
  <c r="K12" i="9"/>
  <c r="K9" i="9"/>
  <c r="L15" i="9"/>
  <c r="K6" i="9"/>
  <c r="J11" i="9"/>
  <c r="I17" i="9"/>
  <c r="I5" i="9"/>
  <c r="K11" i="9"/>
  <c r="J17" i="9"/>
  <c r="J9" i="9"/>
  <c r="H15" i="9"/>
  <c r="G17" i="9"/>
  <c r="I13" i="9"/>
  <c r="I7" i="9"/>
  <c r="K13" i="9"/>
  <c r="K10" i="9"/>
  <c r="G16" i="9"/>
  <c r="I9" i="9"/>
  <c r="H16" i="9"/>
  <c r="K8" i="9"/>
  <c r="J13" i="9"/>
  <c r="E9" i="9" l="1"/>
  <c r="B9" i="9" s="1"/>
  <c r="E18" i="9"/>
  <c r="B18" i="9" s="1"/>
  <c r="F272" i="9"/>
  <c r="B272" i="9" s="1"/>
  <c r="E5" i="9"/>
  <c r="B5" i="9" s="1"/>
  <c r="F15" i="9"/>
  <c r="E15" i="9"/>
  <c r="E11" i="9"/>
  <c r="B11" i="9" s="1"/>
  <c r="E7" i="9"/>
  <c r="B7" i="9" s="1"/>
  <c r="E10" i="9"/>
  <c r="B10" i="9" s="1"/>
  <c r="E16" i="9"/>
  <c r="E13" i="9"/>
  <c r="B13" i="9" s="1"/>
  <c r="E17" i="9"/>
  <c r="B17" i="9" s="1"/>
  <c r="E6" i="9"/>
  <c r="B6" i="9" s="1"/>
  <c r="E8" i="9"/>
  <c r="B8" i="9" s="1"/>
  <c r="F16" i="9"/>
  <c r="E12" i="9"/>
  <c r="B12" i="9" s="1"/>
  <c r="F19" i="9" l="1"/>
  <c r="F14" i="9"/>
  <c r="B15" i="9"/>
  <c r="E4" i="9"/>
  <c r="B16"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<sst xmlns="http://schemas.openxmlformats.org/spreadsheetml/2006/main" count="4313" uniqueCount="3393">
  <si>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</si>
  <si>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</si>
  <si>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</si>
  <si>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</si>
  <si>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</si>
  <si>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</si>
  <si>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</si>
  <si>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</si>
  <si>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</si>
  <si>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</si>
  <si>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</si>
  <si>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</si>
  <si>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</si>
  <si>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</si>
  <si>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</si>
  <si>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</si>
  <si>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</si>
  <si>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</si>
  <si>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</si>
  <si>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</si>
  <si>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</si>
  <si>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</si>
  <si>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</si>
  <si>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</si>
  <si>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</si>
  <si>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</si>
  <si>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</si>
  <si>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</si>
  <si>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</si>
  <si>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</si>
  <si>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</si>
  <si>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</si>
  <si>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</si>
  <si>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</si>
  <si>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</si>
  <si>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</si>
  <si>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</si>
  <si>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</si>
  <si>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</si>
  <si>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</si>
  <si>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</si>
  <si>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</si>
  <si>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</si>
  <si>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</si>
  <si>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</si>
  <si>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</si>
  <si>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</si>
  <si>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</si>
  <si>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</si>
  <si>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</si>
  <si>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</si>
  <si>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</si>
  <si>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</si>
  <si>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</si>
  <si>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</si>
  <si>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</si>
  <si>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</si>
  <si>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</si>
  <si>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</si>
  <si>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</si>
  <si>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</si>
  <si>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</si>
  <si>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</si>
  <si>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</si>
  <si>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</si>
  <si>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</si>
  <si>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</si>
  <si>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</si>
  <si>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</si>
  <si>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</si>
  <si>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</si>
  <si>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</si>
  <si>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</si>
  <si>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</si>
  <si>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</si>
  <si>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</si>
  <si>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</si>
  <si>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</si>
  <si>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</si>
  <si>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</si>
  <si>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</si>
  <si>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</si>
  <si>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</si>
  <si>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</si>
  <si>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</si>
  <si>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</si>
  <si>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</si>
  <si>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</si>
  <si>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</si>
  <si>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</si>
  <si>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</si>
  <si>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</si>
  <si>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</si>
  <si>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</si>
  <si>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</si>
  <si>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</si>
  <si>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</si>
  <si>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</si>
  <si>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</si>
  <si>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</si>
  <si>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</si>
  <si>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</si>
  <si>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</si>
  <si>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</si>
  <si>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</si>
  <si>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</si>
  <si>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</si>
  <si>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</si>
  <si>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</si>
  <si>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</si>
  <si>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</si>
  <si>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</si>
  <si>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</si>
  <si>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</si>
  <si>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</si>
  <si>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</si>
  <si>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</si>
  <si>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</si>
  <si>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</si>
  <si>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</si>
  <si>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</si>
  <si>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</si>
  <si>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</si>
  <si>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</si>
  <si>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</si>
  <si>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</si>
  <si>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</si>
  <si>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</si>
  <si>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</si>
  <si>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</si>
  <si>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</si>
  <si>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</si>
  <si>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</si>
  <si>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</si>
  <si>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</si>
  <si>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</si>
  <si>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</si>
  <si>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</si>
  <si>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</si>
  <si>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</si>
  <si>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</si>
  <si>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</si>
  <si>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</si>
  <si>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</si>
  <si>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</si>
  <si>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</si>
  <si>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</si>
  <si>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</si>
  <si>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</si>
  <si>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</si>
  <si>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</si>
  <si>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</si>
  <si>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</si>
  <si>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</si>
  <si>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</si>
  <si>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</si>
  <si>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</si>
  <si>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</si>
  <si>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</si>
  <si>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</si>
  <si>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</si>
  <si>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</si>
  <si>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</si>
  <si>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</si>
  <si>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</si>
  <si>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</si>
  <si>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</si>
  <si>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</si>
  <si>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</si>
  <si>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</si>
  <si>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</si>
  <si>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</si>
  <si>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</si>
  <si>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</si>
  <si>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</si>
  <si>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</si>
  <si>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</si>
  <si>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</si>
  <si>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</si>
  <si>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</si>
  <si>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</si>
  <si>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</si>
  <si>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</si>
  <si>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</si>
  <si>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</si>
  <si>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</si>
  <si>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</si>
  <si>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</si>
  <si>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</si>
  <si>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</si>
  <si>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</si>
  <si>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</si>
  <si>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</si>
  <si>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</si>
  <si>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</si>
  <si>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</si>
  <si>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</si>
  <si>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</si>
  <si>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</si>
  <si>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</si>
  <si>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</si>
  <si>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</si>
  <si>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</si>
  <si>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</si>
  <si>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</si>
  <si>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</si>
  <si>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</si>
  <si>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</si>
  <si>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</si>
  <si>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</si>
  <si>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</si>
  <si>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</si>
  <si>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</si>
  <si>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</si>
  <si>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</si>
  <si>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</si>
  <si>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</si>
  <si>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</si>
  <si>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</si>
  <si>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</si>
  <si>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</si>
  <si>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</si>
  <si>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</si>
  <si>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</si>
  <si>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</si>
  <si>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</si>
  <si>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</si>
  <si>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</si>
  <si>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</si>
  <si>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</si>
  <si>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</si>
  <si>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</si>
  <si>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</si>
  <si>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</si>
  <si>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</si>
  <si>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</si>
  <si>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</si>
  <si>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</si>
  <si>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</si>
  <si>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</si>
  <si>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</si>
  <si>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</si>
  <si>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</si>
  <si>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</si>
  <si>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</si>
  <si>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</si>
  <si>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</si>
  <si>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</si>
  <si>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</si>
  <si>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</si>
  <si>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</si>
  <si>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</si>
  <si>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</si>
  <si>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</si>
  <si>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</si>
  <si>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</si>
  <si>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</si>
  <si>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</si>
  <si>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</si>
  <si>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</si>
  <si>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</si>
  <si>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</si>
  <si>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</si>
  <si>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</si>
  <si>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</si>
  <si>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</si>
  <si>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</si>
  <si>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</si>
  <si>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</si>
  <si>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</si>
  <si>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</si>
  <si>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</si>
  <si>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</si>
  <si>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</si>
  <si>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</si>
  <si>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</si>
  <si>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</si>
  <si>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</si>
  <si>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</si>
  <si>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</si>
  <si>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</si>
  <si>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</si>
  <si>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</si>
  <si>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</si>
  <si>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</si>
  <si>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</si>
  <si>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</si>
  <si>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</si>
  <si>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</si>
  <si>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</si>
  <si>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</si>
  <si>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</si>
  <si>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</si>
  <si>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</si>
  <si>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</si>
  <si>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</si>
  <si>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</si>
  <si>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</si>
  <si>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</si>
  <si>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</si>
  <si>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</si>
  <si>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</si>
  <si>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</si>
  <si>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</si>
  <si>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</si>
  <si>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</si>
  <si>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</si>
  <si>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</si>
  <si>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</si>
  <si>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</si>
  <si>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</si>
  <si>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</si>
  <si>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</si>
  <si>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</si>
  <si>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</si>
  <si>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</si>
  <si>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</si>
  <si>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</si>
  <si>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</si>
  <si>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</si>
  <si>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</si>
  <si>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</si>
  <si>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</si>
  <si>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</si>
  <si>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</si>
  <si>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</si>
  <si>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</si>
  <si>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</si>
  <si>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</si>
  <si>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</si>
  <si>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</si>
  <si>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</si>
  <si>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</si>
  <si>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</si>
  <si>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</si>
  <si>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</si>
  <si>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</si>
  <si>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</si>
  <si>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</si>
  <si>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</si>
  <si>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</si>
  <si>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</si>
  <si>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</si>
  <si>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</si>
  <si>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</si>
  <si>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</si>
  <si>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</si>
  <si>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</si>
  <si>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</si>
  <si>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</si>
  <si>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</si>
  <si>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</si>
  <si>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</si>
  <si>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</si>
  <si>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</si>
  <si>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</si>
  <si>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</si>
  <si>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</si>
  <si>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</si>
  <si>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</si>
  <si>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</si>
  <si>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</si>
  <si>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</si>
  <si>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</si>
  <si>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</si>
  <si>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</si>
  <si>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</si>
  <si>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</si>
  <si>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</si>
  <si>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</si>
  <si>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</si>
  <si>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</si>
  <si>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</si>
  <si>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</si>
  <si>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</si>
  <si>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</si>
  <si>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</si>
  <si>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</si>
  <si>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</si>
  <si>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</si>
  <si>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</si>
  <si>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</si>
  <si>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</si>
  <si>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</si>
  <si>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</si>
  <si>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</si>
  <si>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</si>
  <si>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</si>
  <si>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</si>
  <si>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</si>
  <si>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</si>
  <si>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</si>
  <si>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</si>
  <si>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</si>
  <si>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</si>
  <si>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</si>
  <si>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</si>
  <si>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</si>
  <si>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</si>
  <si>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</si>
  <si>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</si>
  <si>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</si>
  <si>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</si>
  <si>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</si>
  <si>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</si>
  <si>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</si>
  <si>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</si>
  <si>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</si>
  <si>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</si>
  <si>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</si>
  <si>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</si>
  <si>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</si>
  <si>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</si>
  <si>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</si>
  <si>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</si>
  <si>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</si>
  <si>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</si>
  <si>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</si>
  <si>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</si>
  <si>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</si>
  <si>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</si>
  <si>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</si>
  <si>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</si>
  <si>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</si>
  <si>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</si>
  <si>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</si>
  <si>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</si>
  <si>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</si>
  <si>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</si>
  <si>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</si>
  <si>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</si>
  <si>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</si>
  <si>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</si>
  <si>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</si>
  <si>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</si>
  <si>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</si>
  <si>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</si>
  <si>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</si>
  <si>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</si>
  <si>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</si>
  <si>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</si>
  <si>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</si>
  <si>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</si>
  <si>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</si>
  <si>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</si>
  <si>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</si>
  <si>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</si>
  <si>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</si>
  <si>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</si>
  <si>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</si>
  <si>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</si>
  <si>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</si>
  <si>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</si>
  <si>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</si>
  <si>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</si>
  <si>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</si>
  <si>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</si>
  <si>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</si>
  <si>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</si>
  <si>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</si>
  <si>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</si>
  <si>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</si>
  <si>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</si>
  <si>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</si>
  <si>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</si>
  <si>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</si>
  <si>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</si>
  <si>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</si>
  <si>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</si>
  <si>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</si>
  <si>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</si>
  <si>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</si>
  <si>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</si>
  <si>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</si>
  <si>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</si>
  <si>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</si>
  <si>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</si>
  <si>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</si>
  <si>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</si>
  <si>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</si>
  <si>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</si>
  <si>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</si>
  <si>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</si>
  <si>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</si>
  <si>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</si>
  <si>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</si>
  <si>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</si>
  <si>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</si>
  <si>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</si>
  <si>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</si>
  <si>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</si>
  <si>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</si>
  <si>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</si>
  <si>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</si>
  <si>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</si>
  <si>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</si>
  <si>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</si>
  <si>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</si>
  <si>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</si>
  <si>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</si>
  <si>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</si>
  <si>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</si>
  <si>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</si>
  <si>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</si>
  <si>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</si>
  <si>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</si>
  <si>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</si>
  <si>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</si>
  <si>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</si>
  <si>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</si>
  <si>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</si>
  <si>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</si>
  <si>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</si>
  <si>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</si>
  <si>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</si>
  <si>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</si>
  <si>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</si>
  <si>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</si>
  <si>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</si>
  <si>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</si>
  <si>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</si>
  <si>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</si>
  <si>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</si>
  <si>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</si>
  <si>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</si>
  <si>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</si>
  <si>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</si>
  <si>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</si>
  <si>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</si>
  <si>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</si>
  <si>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</si>
  <si>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</si>
  <si>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</si>
  <si>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</si>
  <si>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</si>
  <si>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</si>
  <si>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</si>
  <si>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</si>
  <si>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</si>
  <si>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</si>
  <si>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</si>
  <si>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</si>
  <si>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</si>
  <si>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</si>
  <si>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</si>
  <si>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</si>
  <si>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</si>
  <si>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</si>
  <si>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</si>
  <si>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</si>
  <si>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</si>
  <si>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</si>
  <si>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</si>
  <si>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</si>
  <si>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</si>
  <si>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</si>
  <si>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</si>
  <si>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</si>
  <si>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</si>
  <si>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</si>
  <si>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</si>
  <si>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</si>
  <si>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</si>
  <si>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</si>
  <si>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</si>
  <si>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</si>
  <si>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</si>
  <si>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</si>
  <si>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</si>
  <si>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</si>
  <si>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</si>
  <si>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</si>
  <si>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</si>
  <si>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</si>
  <si>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</si>
  <si>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</si>
  <si>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</si>
  <si>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</si>
  <si>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</si>
  <si>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</si>
  <si>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</si>
  <si>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</si>
  <si>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</si>
  <si>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</si>
  <si>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</si>
  <si>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</si>
  <si>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</si>
  <si>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</si>
  <si>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</si>
  <si>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</si>
  <si>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</si>
  <si>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</si>
  <si>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</si>
  <si>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</si>
  <si>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</si>
  <si>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</si>
  <si>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</si>
  <si>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</si>
  <si>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</si>
  <si>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</si>
  <si>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</si>
  <si>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</si>
  <si>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</si>
  <si>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</si>
  <si>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</si>
  <si>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</si>
  <si>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</si>
  <si>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</si>
  <si>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</si>
  <si>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</si>
  <si>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</si>
  <si>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</si>
  <si>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</si>
  <si>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</si>
  <si>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</si>
  <si>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</si>
  <si>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</si>
  <si>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</si>
  <si>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</si>
  <si>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</si>
  <si>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</si>
  <si>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</si>
  <si>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</si>
  <si>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</si>
  <si>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</si>
  <si>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</si>
  <si>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</si>
  <si>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</si>
  <si>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</si>
  <si>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</si>
  <si>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</si>
  <si>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</si>
  <si>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</si>
  <si>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</si>
  <si>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</si>
  <si>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</si>
  <si>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</si>
  <si>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</si>
  <si>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</si>
  <si>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</si>
  <si>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</si>
  <si>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</si>
  <si>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</si>
  <si>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</si>
  <si>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</si>
  <si>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</si>
  <si>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</si>
  <si>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</si>
  <si>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</si>
  <si>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</si>
  <si>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</si>
  <si>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</si>
  <si>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</si>
  <si>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</si>
  <si>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</si>
  <si>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</si>
  <si>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</si>
  <si>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</si>
  <si>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</si>
  <si>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</si>
  <si>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</si>
  <si>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</si>
  <si>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</si>
  <si>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</si>
  <si>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</si>
  <si>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</si>
  <si>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</si>
  <si>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</si>
  <si>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</si>
  <si>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</si>
  <si>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</si>
  <si>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</si>
  <si>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</si>
  <si>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</si>
  <si>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</si>
  <si>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</si>
  <si>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</si>
  <si>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</si>
  <si>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</si>
  <si>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</si>
  <si>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</si>
  <si>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</si>
  <si>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</si>
  <si>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</si>
  <si>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</si>
  <si>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</si>
  <si>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</si>
  <si>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</si>
  <si>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</si>
  <si>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</si>
  <si>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</si>
  <si>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</si>
  <si>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</si>
  <si>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</si>
  <si>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</si>
  <si>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</si>
  <si>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</si>
  <si>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</si>
  <si>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</si>
  <si>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</si>
  <si>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</si>
  <si>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</si>
  <si>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</si>
  <si>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</si>
  <si>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</si>
  <si>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</si>
  <si>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</si>
  <si>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</si>
  <si>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</si>
  <si>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</si>
  <si>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</si>
  <si>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</si>
  <si>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</si>
  <si>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</si>
  <si>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</si>
  <si>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</si>
  <si>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</si>
  <si>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</si>
  <si>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</si>
  <si>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</si>
  <si>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</si>
  <si>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</si>
  <si>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</si>
  <si>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</si>
  <si>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</si>
  <si>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</si>
  <si>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</si>
  <si>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</si>
  <si>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</si>
  <si>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</si>
  <si>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</si>
  <si>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</si>
  <si>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</si>
  <si>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</si>
  <si>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</si>
  <si>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</si>
  <si>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</si>
  <si>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</si>
  <si>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</si>
  <si>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</si>
  <si>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</si>
  <si>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</si>
  <si>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</si>
  <si>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</si>
  <si>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</si>
  <si>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</si>
  <si>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</si>
  <si>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</si>
  <si>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</si>
  <si>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</si>
  <si>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</si>
  <si>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</si>
  <si>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</si>
  <si>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</si>
  <si>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</si>
  <si>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</si>
  <si>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</si>
  <si>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</si>
  <si>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</si>
  <si>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</si>
  <si>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</si>
  <si>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</si>
  <si>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</si>
  <si>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</si>
  <si>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</si>
  <si>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</si>
  <si>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</si>
  <si>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</si>
  <si>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</si>
  <si>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</si>
  <si>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</si>
  <si>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</si>
  <si>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</si>
  <si>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</si>
  <si>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</si>
  <si>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</si>
  <si>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</si>
  <si>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</si>
  <si>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</si>
  <si>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</si>
  <si>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</si>
  <si>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</si>
  <si>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</si>
  <si>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</si>
  <si>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</si>
  <si>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</si>
  <si>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</si>
  <si>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</si>
  <si>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</si>
  <si>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</si>
  <si>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</si>
  <si>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</si>
  <si>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</si>
  <si>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</si>
  <si>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</si>
  <si>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</si>
  <si>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</si>
  <si>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</si>
  <si>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</si>
  <si>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</si>
  <si>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</si>
  <si>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</si>
  <si>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</si>
  <si>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</si>
  <si>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</si>
  <si>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</si>
  <si>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</si>
  <si>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</si>
  <si>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</si>
  <si>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</si>
  <si>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</si>
  <si>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</si>
  <si>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</si>
  <si>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</si>
  <si>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</si>
  <si>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</si>
  <si>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</si>
  <si>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</si>
  <si>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</si>
  <si>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</si>
  <si>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</si>
  <si>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</si>
  <si>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</si>
  <si>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</si>
  <si>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</si>
  <si>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</si>
  <si>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</si>
  <si>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</si>
  <si>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</si>
  <si>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</si>
  <si>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</si>
  <si>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</si>
  <si>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</si>
  <si>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</si>
  <si>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</si>
  <si>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</si>
  <si>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</si>
  <si>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</si>
  <si>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</si>
  <si>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</si>
  <si>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</si>
  <si>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</si>
  <si>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</si>
  <si>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</si>
  <si>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</si>
  <si>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</si>
  <si>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</si>
  <si>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</si>
  <si>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</si>
  <si>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</si>
  <si>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</si>
  <si>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</si>
  <si>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</si>
  <si>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</si>
  <si>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</si>
  <si>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</si>
  <si>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</si>
  <si>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</si>
  <si>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</si>
  <si>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</si>
  <si>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</si>
  <si>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</si>
  <si>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</si>
  <si>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</si>
  <si>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</si>
  <si>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</si>
  <si>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</si>
  <si>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</si>
  <si>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</si>
  <si>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</si>
  <si>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</si>
  <si>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</si>
  <si>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</si>
  <si>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</si>
  <si>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</si>
  <si>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</si>
  <si>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</si>
  <si>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</si>
  <si>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</si>
  <si>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</si>
  <si>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</si>
  <si>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</si>
  <si>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</si>
  <si>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</si>
  <si>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</si>
  <si>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</si>
  <si>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</si>
  <si>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</si>
  <si>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</si>
  <si>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</si>
  <si>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</si>
  <si>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</si>
  <si>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</si>
  <si>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</si>
  <si>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</si>
  <si>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</si>
  <si>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</si>
  <si>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</si>
  <si>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</si>
  <si>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</si>
  <si>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</si>
  <si>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</si>
  <si>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</si>
  <si>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</si>
  <si>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</si>
  <si>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</si>
  <si>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</si>
  <si>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</si>
  <si>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</si>
  <si>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</si>
  <si>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</si>
  <si>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</si>
  <si>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</si>
  <si>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</si>
  <si>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</si>
  <si>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</si>
  <si>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</si>
  <si>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</si>
  <si>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</si>
  <si>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</si>
  <si>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</si>
  <si>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</si>
  <si>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</si>
  <si>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</si>
  <si>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</si>
  <si>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</si>
  <si>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</si>
  <si>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</si>
  <si>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</si>
  <si>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</si>
  <si>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</si>
  <si>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</si>
  <si>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</si>
  <si>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</si>
  <si>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</si>
  <si>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</si>
  <si>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</si>
  <si>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</si>
  <si>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</si>
  <si>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</si>
  <si>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</si>
  <si>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</si>
  <si>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</si>
  <si>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</si>
  <si>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</si>
  <si>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</si>
  <si>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</si>
  <si>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</si>
  <si>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</si>
  <si>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</si>
  <si>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</si>
  <si>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</si>
  <si>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</si>
  <si>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</si>
  <si>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</si>
  <si>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</si>
  <si>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</si>
  <si>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</si>
  <si>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</si>
  <si>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</si>
  <si>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</si>
  <si>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</si>
  <si>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</si>
  <si>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</si>
  <si>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</si>
  <si>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</si>
  <si>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</si>
  <si>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</si>
  <si>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</si>
  <si>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</si>
  <si>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</si>
  <si>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</si>
  <si>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</si>
  <si>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</si>
  <si>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</si>
  <si>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</si>
  <si>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</si>
  <si>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</si>
  <si>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</si>
  <si>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</si>
  <si>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</si>
  <si>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</si>
  <si>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</si>
  <si>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</si>
  <si>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</si>
  <si>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</si>
  <si>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</si>
  <si>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</si>
  <si>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</si>
  <si>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</si>
  <si>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</si>
  <si>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</si>
  <si>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</si>
  <si>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</si>
  <si>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</si>
  <si>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</si>
  <si>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</si>
  <si>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</si>
  <si>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</si>
  <si>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</si>
  <si>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</si>
  <si>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</si>
  <si>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</si>
  <si>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</si>
  <si>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</si>
  <si>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</si>
  <si>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</si>
  <si>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</si>
  <si>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</si>
  <si>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</si>
  <si>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</si>
  <si>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</si>
  <si>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</si>
  <si>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</si>
  <si>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</si>
  <si>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</si>
  <si>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</si>
  <si>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</si>
  <si>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</si>
  <si>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</si>
  <si>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</si>
  <si>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</si>
  <si>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</si>
  <si>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</si>
  <si>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</si>
  <si>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</si>
  <si>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</si>
  <si>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</si>
  <si>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</si>
  <si>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</si>
  <si>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</si>
  <si>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</si>
  <si>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</si>
  <si>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</si>
  <si>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</si>
  <si>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</si>
  <si>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</si>
  <si>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</si>
  <si>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</si>
  <si>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</si>
  <si>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</si>
  <si>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</si>
  <si>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</si>
  <si>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</si>
  <si>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</si>
  <si>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</si>
  <si>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</si>
  <si>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</si>
  <si>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</si>
  <si>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</si>
  <si>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</si>
  <si>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</si>
  <si>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</si>
  <si>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</si>
  <si>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</si>
  <si>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</si>
  <si>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</si>
  <si>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</si>
  <si>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</si>
  <si>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</si>
  <si>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</si>
  <si>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</si>
  <si>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</si>
  <si>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</si>
  <si>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</si>
  <si>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</si>
  <si>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</si>
  <si>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</si>
  <si>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</si>
  <si>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</si>
  <si>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</si>
  <si>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</si>
  <si>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</si>
  <si>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</si>
  <si>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</si>
  <si>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</si>
  <si>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</si>
  <si>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</si>
  <si>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</si>
  <si>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</si>
  <si>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</si>
  <si>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</si>
  <si>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</si>
  <si>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</si>
  <si>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</si>
  <si>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</si>
  <si>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</si>
  <si>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</si>
  <si>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</si>
  <si>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</si>
  <si>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</si>
  <si>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</si>
  <si>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</si>
  <si>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</si>
  <si>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</si>
  <si>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</si>
  <si>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</si>
  <si>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</si>
  <si>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</si>
  <si>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</si>
  <si>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</si>
  <si>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</si>
  <si>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</si>
  <si>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</si>
  <si>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</si>
  <si>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</si>
  <si>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</si>
  <si>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</si>
  <si>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</si>
  <si>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</si>
  <si>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</si>
  <si>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</si>
  <si>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</si>
  <si>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</si>
  <si>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</si>
  <si>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</si>
  <si>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</si>
  <si>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</si>
  <si>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</si>
  <si>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</si>
  <si>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</si>
  <si>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</si>
  <si>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</si>
  <si>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</si>
  <si>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</si>
  <si>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</si>
  <si>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</si>
  <si>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</si>
  <si>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</si>
  <si>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</si>
  <si>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</si>
  <si>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</si>
  <si>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</si>
  <si>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</si>
  <si>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</si>
  <si>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</si>
  <si>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</si>
  <si>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</si>
  <si>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</si>
  <si>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</si>
  <si>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</si>
  <si>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</si>
  <si>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</si>
  <si>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</si>
  <si>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</si>
  <si>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</si>
  <si>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</si>
  <si>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</si>
  <si>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</si>
  <si>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</si>
  <si>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</si>
  <si>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</si>
  <si>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</si>
  <si>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</si>
  <si>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</si>
  <si>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</si>
  <si>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</si>
  <si>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</si>
  <si>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</si>
  <si>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</si>
  <si>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</si>
  <si>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</si>
  <si>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</si>
  <si>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</si>
  <si>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</si>
  <si>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</si>
  <si>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</si>
  <si>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</si>
  <si>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</si>
  <si>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</si>
  <si>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</si>
  <si>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</si>
  <si>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</si>
  <si>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</si>
  <si>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</si>
  <si>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</si>
  <si>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</si>
  <si>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</si>
  <si>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</si>
  <si>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</si>
  <si>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</si>
  <si>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</si>
  <si>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</si>
  <si>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</si>
  <si>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</si>
  <si>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</si>
  <si>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</si>
  <si>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</si>
  <si>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</si>
  <si>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</si>
  <si>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</si>
  <si>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</si>
  <si>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</si>
  <si>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</si>
  <si>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</si>
  <si>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</si>
  <si>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</si>
  <si>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</si>
  <si>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</si>
  <si>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</si>
  <si>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</si>
  <si>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</si>
  <si>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</si>
  <si>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</si>
  <si>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</si>
  <si>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</si>
  <si>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</si>
  <si>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</si>
  <si>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</si>
  <si>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</si>
  <si>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</si>
  <si>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</si>
  <si>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</si>
  <si>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</si>
  <si>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</si>
  <si>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</si>
  <si>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</si>
  <si>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</si>
  <si>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</si>
  <si>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</si>
  <si>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</si>
  <si>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</si>
  <si>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</si>
  <si>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</si>
  <si>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</si>
  <si>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</si>
  <si>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</si>
  <si>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</si>
  <si>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</si>
  <si>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</si>
  <si>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</si>
  <si>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</si>
  <si>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</si>
  <si>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</si>
  <si>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</si>
  <si>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</si>
  <si>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</si>
  <si>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</si>
  <si>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</si>
  <si>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</si>
  <si>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</si>
  <si>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</si>
  <si>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</si>
  <si>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</si>
  <si>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</si>
  <si>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</si>
  <si>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</si>
  <si>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</si>
  <si>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</si>
  <si>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</si>
  <si>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</si>
  <si>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</si>
  <si>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</si>
  <si>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</si>
  <si>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</si>
  <si>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</si>
  <si>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</si>
  <si>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</si>
  <si>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</si>
  <si>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</si>
  <si>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</si>
  <si>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</si>
  <si>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</si>
  <si>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</si>
  <si>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</si>
  <si>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</si>
  <si>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</si>
  <si>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</si>
  <si>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</si>
  <si>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</si>
  <si>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</si>
  <si>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</si>
  <si>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</si>
  <si>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</si>
  <si>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</si>
  <si>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</si>
  <si>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</si>
  <si>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</si>
  <si>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</si>
  <si>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</si>
  <si>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</si>
  <si>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</si>
  <si>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</si>
  <si>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</si>
  <si>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</si>
  <si>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</si>
  <si>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</si>
  <si>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</si>
  <si>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</si>
  <si>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</si>
  <si>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</si>
  <si>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</si>
  <si>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</si>
  <si>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</si>
  <si>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</si>
  <si>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</si>
  <si>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</si>
  <si>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</si>
  <si>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</si>
  <si>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</si>
  <si>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</si>
  <si>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</si>
  <si>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</si>
  <si>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</si>
  <si>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</si>
  <si>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</si>
  <si>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</si>
  <si>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</si>
  <si>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</si>
  <si>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</si>
  <si>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</si>
  <si>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</si>
  <si>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</si>
  <si>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</si>
  <si>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</si>
  <si>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</si>
  <si>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</si>
  <si>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</si>
  <si>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</si>
  <si>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</si>
  <si>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</si>
  <si>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</si>
  <si>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</si>
  <si>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</si>
  <si>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</si>
  <si>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</si>
  <si>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</si>
  <si>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</si>
  <si>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</si>
  <si>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</si>
  <si>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</si>
  <si>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</si>
  <si>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</si>
  <si>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</si>
  <si>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</si>
  <si>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</si>
  <si>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</si>
  <si>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</si>
  <si>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</si>
  <si>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</si>
  <si>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</si>
  <si>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</si>
  <si>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</si>
  <si>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</si>
  <si>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</si>
  <si>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</si>
  <si>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</si>
  <si>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</si>
  <si>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</si>
  <si>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</si>
  <si>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</si>
  <si>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</si>
  <si>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</si>
  <si>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</si>
  <si>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</si>
  <si>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</si>
  <si>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</si>
  <si>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</si>
  <si>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</si>
  <si>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</si>
  <si>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</si>
  <si>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</si>
  <si>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</si>
  <si>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</si>
  <si>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</si>
  <si>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</si>
  <si>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</si>
  <si>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</si>
  <si>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</si>
  <si>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</si>
  <si>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</si>
  <si>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</si>
  <si>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</si>
  <si>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</si>
  <si>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</si>
  <si>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</si>
  <si>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</si>
  <si>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</si>
  <si>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</si>
  <si>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</si>
  <si>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</si>
  <si>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</si>
  <si>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</si>
  <si>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</si>
  <si>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</si>
  <si>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</si>
  <si>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</si>
  <si>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</si>
  <si>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</si>
  <si>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</si>
  <si>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</si>
  <si>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</si>
  <si>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</si>
  <si>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</si>
  <si>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</si>
  <si>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</si>
  <si>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</si>
  <si>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</si>
  <si>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</si>
  <si>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</si>
  <si>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</si>
  <si>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</si>
  <si>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</si>
  <si>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</si>
  <si>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</si>
  <si>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</si>
  <si>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</si>
  <si>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</si>
  <si>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</si>
  <si>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</si>
  <si>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</si>
  <si>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</si>
  <si>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</si>
  <si>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</si>
  <si>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</si>
  <si>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</si>
  <si>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</si>
  <si>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</si>
  <si>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</si>
  <si>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</si>
  <si>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</si>
  <si>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</si>
  <si>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</si>
  <si>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</si>
  <si>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</si>
  <si>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</si>
  <si>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</si>
  <si>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</si>
  <si>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</si>
  <si>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</si>
  <si>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</si>
  <si>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</si>
  <si>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</si>
  <si>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</si>
  <si>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</si>
  <si>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</si>
  <si>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</si>
  <si>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</si>
  <si>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</si>
  <si>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</si>
  <si>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</si>
  <si>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</si>
  <si>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</si>
  <si>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</si>
  <si>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</si>
  <si>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</si>
  <si>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</si>
  <si>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</si>
  <si>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</si>
  <si>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</si>
  <si>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</si>
  <si>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</si>
  <si>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</si>
  <si>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</si>
  <si>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</si>
  <si>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</si>
  <si>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</si>
  <si>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</si>
  <si>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</si>
  <si>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</si>
  <si>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</si>
  <si>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</si>
  <si>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</si>
  <si>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</si>
  <si>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</si>
  <si>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</si>
  <si>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</si>
  <si>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</si>
  <si>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</si>
  <si>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</si>
  <si>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</si>
  <si>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</si>
  <si>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</si>
  <si>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</si>
  <si>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</si>
  <si>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</si>
  <si>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</si>
  <si>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</si>
  <si>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</si>
  <si>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</si>
  <si>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</si>
  <si>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</si>
  <si>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</si>
  <si>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</si>
  <si>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</si>
  <si>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</si>
  <si>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</si>
  <si>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</si>
  <si>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</si>
  <si>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</si>
  <si>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</si>
  <si>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</si>
  <si>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</si>
  <si>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</si>
  <si>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</si>
  <si>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</si>
  <si>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</si>
  <si>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</si>
  <si>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</si>
  <si>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</si>
  <si>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</si>
  <si>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</si>
  <si>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</si>
  <si>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</si>
  <si>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</si>
  <si>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</si>
  <si>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</si>
  <si>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</si>
  <si>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</si>
  <si>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</si>
  <si>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</si>
  <si>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</si>
  <si>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</si>
  <si>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</si>
  <si>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</si>
  <si>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</si>
  <si>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</si>
  <si>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</si>
  <si>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</si>
  <si>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</si>
  <si>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</si>
  <si>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</si>
  <si>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</si>
  <si>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</si>
  <si>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</si>
  <si>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</si>
  <si>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</si>
  <si>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</si>
  <si>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</si>
  <si>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</si>
  <si>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</si>
  <si>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</si>
  <si>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</si>
  <si>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</si>
  <si>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</si>
  <si>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</si>
  <si>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</si>
  <si>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</si>
  <si>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</si>
  <si>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</si>
  <si>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</si>
  <si>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</si>
  <si>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</si>
  <si>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</si>
  <si>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</si>
  <si>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</si>
  <si>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</si>
  <si>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</si>
  <si>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</si>
  <si>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</si>
  <si>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</si>
  <si>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</si>
  <si>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</si>
  <si>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</si>
  <si>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</si>
  <si>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</si>
  <si>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</si>
  <si>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</si>
  <si>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</si>
  <si>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</si>
  <si>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</si>
  <si>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</si>
  <si>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</si>
  <si>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</si>
  <si>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</si>
  <si>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</si>
  <si>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</si>
  <si>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</si>
  <si>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</si>
  <si>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</si>
  <si>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</si>
  <si>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</si>
  <si>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</si>
  <si>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</si>
  <si>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</si>
  <si>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</si>
  <si>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</si>
  <si>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</si>
  <si>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</si>
  <si>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</si>
  <si>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</si>
  <si>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</si>
  <si>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</si>
  <si>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</si>
  <si>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</si>
  <si>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</si>
  <si>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</si>
  <si>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</si>
  <si>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</si>
  <si>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</si>
  <si>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</si>
  <si>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</si>
  <si>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</si>
  <si>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</si>
  <si>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</si>
  <si>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</si>
  <si>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</si>
  <si>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</si>
  <si>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</si>
  <si>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</si>
  <si>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</si>
  <si>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</si>
  <si>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</si>
  <si>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</si>
  <si>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</si>
  <si>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</si>
  <si>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</si>
  <si>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</si>
  <si>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</si>
  <si>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</si>
  <si>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</si>
  <si>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</si>
  <si>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</si>
  <si>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</si>
  <si>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</si>
  <si>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</si>
  <si>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</si>
  <si>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</si>
  <si>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</si>
  <si>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</si>
  <si>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</si>
  <si>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</si>
  <si>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</si>
  <si>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</si>
  <si>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</si>
  <si>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</si>
  <si>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</si>
  <si>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</si>
  <si>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</si>
  <si>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</si>
  <si>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</si>
  <si>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</si>
  <si>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</si>
  <si>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</si>
  <si>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</si>
  <si>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</si>
  <si>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</si>
  <si>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</si>
  <si>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</si>
  <si>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</si>
  <si>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</si>
  <si>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</si>
  <si>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</si>
  <si>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</si>
  <si>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</si>
  <si>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</si>
  <si>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</si>
  <si>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</si>
  <si>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</si>
  <si>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</si>
  <si>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</si>
  <si>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</si>
  <si>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</si>
  <si>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</si>
  <si>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</si>
  <si>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</si>
  <si>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</si>
  <si>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</si>
  <si>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</si>
  <si>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</si>
  <si>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</si>
  <si>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</si>
  <si>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</si>
  <si>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</si>
  <si>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</si>
  <si>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</si>
  <si>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</si>
  <si>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</si>
  <si>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</si>
  <si>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</si>
  <si>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</si>
  <si>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</si>
  <si>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</si>
  <si>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</si>
  <si>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</si>
  <si>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</si>
  <si>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</si>
  <si>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</si>
  <si>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</si>
  <si>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</si>
  <si>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</si>
  <si>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</si>
  <si>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</si>
  <si>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</si>
  <si>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</si>
  <si>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</si>
  <si>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</si>
  <si>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</si>
  <si>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</si>
  <si>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</si>
  <si>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</si>
  <si>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</si>
  <si>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</si>
  <si>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</si>
  <si>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</si>
  <si>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</si>
  <si>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</si>
  <si>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</si>
  <si>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</si>
  <si>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</si>
  <si>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</si>
  <si>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</si>
  <si>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</si>
  <si>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</si>
  <si>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</si>
  <si>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</si>
  <si>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</si>
  <si>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</si>
  <si>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</si>
  <si>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</si>
  <si>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</si>
  <si>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</si>
  <si>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</si>
  <si>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</si>
  <si>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</si>
  <si>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</si>
  <si>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</si>
  <si>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</si>
  <si>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</si>
  <si>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</si>
  <si>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</si>
  <si>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</si>
  <si>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</si>
  <si>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</si>
  <si>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</si>
  <si>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</si>
  <si>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</si>
  <si>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</si>
  <si>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</si>
  <si>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</si>
  <si>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</si>
  <si>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</si>
  <si>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</si>
  <si>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</si>
  <si>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</si>
  <si>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</si>
  <si>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</si>
  <si>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</si>
  <si>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</si>
  <si>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</si>
  <si>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</si>
  <si>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</si>
  <si>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</si>
  <si>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</si>
  <si>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</si>
  <si>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</si>
  <si>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</si>
  <si>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</si>
  <si>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</si>
  <si>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</si>
  <si>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</si>
  <si>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</si>
  <si>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</si>
  <si>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</si>
  <si>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</si>
  <si>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</si>
  <si>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</si>
  <si>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</si>
  <si>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</si>
  <si>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</si>
  <si>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</si>
  <si>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</si>
  <si>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</si>
  <si>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</si>
  <si>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</si>
  <si>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</si>
  <si>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</si>
  <si>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</si>
  <si>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</si>
  <si>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</si>
  <si>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</si>
  <si>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</si>
  <si>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</si>
  <si>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</si>
  <si>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</si>
  <si>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</si>
  <si>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</si>
  <si>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</si>
  <si>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</si>
  <si>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</si>
  <si>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</si>
  <si>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</si>
  <si>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</si>
  <si>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</si>
  <si>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</si>
  <si>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</si>
  <si>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</si>
  <si>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</si>
  <si>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</si>
  <si>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</si>
  <si>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</si>
  <si>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</si>
  <si>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</si>
  <si>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</si>
  <si>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</si>
  <si>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</si>
  <si>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</si>
  <si>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</si>
  <si>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</si>
  <si>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</si>
  <si>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</si>
  <si>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</si>
  <si>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</si>
  <si>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</si>
  <si>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</si>
  <si>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</si>
  <si>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</si>
  <si>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</si>
  <si>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</si>
  <si>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</si>
  <si>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</si>
  <si>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</si>
  <si>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</si>
  <si>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</si>
  <si>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</si>
  <si>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</si>
  <si>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</si>
  <si>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</si>
  <si>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</si>
  <si>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</si>
  <si>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</si>
  <si>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</si>
  <si>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</si>
  <si>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</si>
  <si>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</si>
  <si>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</si>
  <si>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</si>
  <si>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</si>
  <si>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</si>
  <si>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</si>
  <si>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</si>
  <si>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</si>
  <si>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</si>
  <si>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</si>
  <si>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</si>
  <si>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</si>
  <si>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</si>
  <si>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</si>
  <si>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</si>
  <si>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</si>
  <si>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</si>
  <si>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</si>
  <si>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</si>
  <si>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</si>
  <si>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</si>
  <si>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</si>
  <si>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</si>
  <si>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</si>
  <si>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</si>
  <si>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</si>
  <si>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</si>
  <si>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</si>
  <si>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</si>
  <si>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</si>
  <si>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</si>
  <si>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</si>
  <si>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</si>
  <si>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</si>
  <si>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</si>
  <si>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</si>
  <si>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</si>
  <si>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</si>
  <si>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</si>
  <si>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</si>
  <si>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</si>
  <si>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</si>
  <si>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</si>
  <si>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</si>
  <si>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</si>
  <si>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</si>
  <si>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</si>
  <si>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</si>
  <si>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</si>
  <si>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</si>
  <si>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</si>
  <si>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</si>
  <si>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</si>
  <si>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</si>
  <si>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</si>
  <si>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</si>
  <si>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</si>
  <si>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</si>
  <si>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</si>
  <si>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</si>
  <si>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</si>
  <si>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</si>
  <si>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</si>
  <si>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</si>
  <si>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</si>
  <si>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</si>
  <si>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</si>
  <si>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</si>
  <si>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</si>
  <si>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</si>
  <si>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</si>
  <si>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</si>
  <si>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</si>
  <si>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</si>
  <si>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</si>
  <si>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</si>
  <si>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</si>
  <si>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</si>
  <si>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</si>
  <si>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</si>
  <si>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</si>
  <si>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</si>
  <si>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</si>
  <si>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</si>
  <si>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</si>
  <si>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</si>
  <si>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</si>
  <si>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</si>
  <si>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</si>
  <si>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</si>
  <si>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</si>
  <si>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</si>
  <si>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</si>
  <si>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</si>
  <si>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</si>
  <si>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</si>
  <si>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</si>
  <si>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</si>
  <si>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</si>
  <si>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</si>
  <si>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</si>
  <si>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</si>
  <si>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</si>
  <si>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</si>
  <si>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</si>
  <si>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</si>
  <si>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</si>
  <si>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</si>
  <si>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</si>
  <si>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</si>
  <si>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</si>
  <si>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</si>
  <si>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</si>
  <si>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</si>
  <si>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</si>
  <si>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</si>
  <si>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</si>
  <si>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</si>
  <si>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</si>
  <si>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</si>
  <si>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</si>
  <si>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</si>
  <si>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</si>
  <si>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</si>
  <si>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</si>
  <si>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</si>
  <si>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</si>
  <si>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</si>
  <si>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</si>
  <si>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</si>
  <si>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</si>
  <si>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</si>
  <si>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</si>
  <si>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</si>
  <si>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</si>
  <si>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</si>
  <si>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</si>
  <si>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</si>
  <si>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</si>
  <si>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</si>
  <si>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</si>
  <si>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</si>
  <si>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</si>
  <si>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</si>
  <si>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</si>
  <si>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</si>
  <si>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</si>
  <si>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</si>
  <si>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</si>
  <si>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</si>
  <si>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</si>
  <si>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</si>
  <si>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</si>
  <si>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</si>
  <si>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</si>
  <si>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</si>
  <si>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</si>
  <si>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</si>
  <si>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</si>
  <si>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</si>
  <si>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</si>
  <si>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</si>
  <si>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</si>
  <si>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</si>
  <si>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</si>
  <si>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</si>
  <si>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</si>
  <si>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</si>
  <si>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</si>
  <si>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</si>
  <si>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</si>
  <si>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</si>
  <si>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</si>
  <si>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</si>
  <si>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</si>
  <si>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</si>
  <si>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</si>
  <si>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</si>
  <si>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</si>
  <si>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</si>
  <si>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</si>
  <si>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</si>
  <si>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</si>
  <si>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</si>
  <si>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</si>
  <si>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</si>
  <si>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</si>
  <si>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</si>
  <si>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</si>
  <si>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</si>
  <si>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</si>
  <si>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</si>
  <si>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</si>
  <si>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</si>
  <si>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</si>
  <si>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</si>
  <si>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</si>
  <si>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</si>
  <si>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</si>
  <si>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</si>
  <si>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</si>
  <si>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</si>
  <si>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</si>
  <si>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</si>
  <si>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</si>
  <si>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</si>
  <si>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</si>
  <si>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</si>
  <si>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</si>
  <si>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</si>
  <si>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</si>
  <si>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</si>
  <si>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</si>
  <si>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</si>
  <si>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</si>
  <si>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</si>
  <si>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</si>
  <si>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</si>
  <si>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</si>
  <si>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</si>
  <si>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</si>
  <si>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</si>
  <si>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</si>
  <si>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</si>
  <si>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</si>
  <si>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</si>
  <si>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</si>
  <si>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</si>
  <si>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</si>
  <si>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</si>
  <si>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</si>
  <si>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</si>
  <si>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</si>
  <si>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</si>
  <si>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</si>
  <si>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</si>
  <si>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</si>
  <si>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</si>
  <si>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</si>
  <si>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</si>
  <si>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</si>
  <si>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</si>
  <si>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</si>
  <si>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</si>
  <si>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</si>
  <si>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</si>
  <si>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</si>
  <si>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</si>
  <si>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</si>
  <si>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</si>
  <si>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</si>
  <si>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</si>
  <si>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</si>
  <si>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</si>
  <si>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</si>
  <si>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</si>
  <si>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</si>
  <si>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</si>
  <si>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</si>
  <si>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</si>
  <si>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</si>
  <si>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</si>
  <si>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</si>
  <si>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</si>
  <si>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</si>
  <si>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</si>
  <si>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</si>
  <si>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</si>
  <si>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</si>
  <si>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</si>
  <si>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</si>
  <si>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</si>
  <si>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</si>
  <si>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</si>
  <si>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</si>
  <si>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</si>
  <si>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</si>
  <si>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</si>
  <si>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</si>
  <si>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</si>
  <si>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</si>
  <si>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</si>
  <si>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</si>
  <si>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</si>
  <si>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</si>
  <si>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</si>
  <si>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</si>
  <si>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</si>
  <si>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</si>
  <si>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</si>
  <si>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</si>
  <si>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</si>
  <si>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</si>
  <si>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</si>
  <si>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</si>
  <si>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</si>
  <si>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</si>
  <si>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</si>
  <si>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</si>
  <si>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</si>
  <si>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</si>
  <si>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</si>
  <si>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</si>
  <si>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</si>
  <si>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</si>
  <si>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</si>
  <si>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</si>
  <si>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</si>
  <si>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</si>
  <si>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</si>
  <si>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</si>
  <si>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</si>
  <si>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</si>
  <si>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</si>
  <si>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</si>
  <si>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</si>
  <si>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</si>
  <si>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</si>
  <si>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</si>
  <si>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</si>
  <si>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</si>
  <si>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</si>
  <si>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</si>
  <si>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</si>
  <si>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</si>
  <si>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</si>
  <si>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</si>
  <si>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</si>
  <si>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</si>
  <si>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</si>
  <si>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</si>
  <si>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</si>
  <si>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</si>
  <si>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</si>
  <si>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</si>
  <si>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</si>
  <si>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</si>
  <si>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</si>
  <si>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</si>
  <si>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</si>
  <si>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</si>
  <si>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</si>
  <si>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</si>
  <si>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</si>
  <si>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</si>
  <si>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</si>
  <si>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</si>
  <si>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</si>
  <si>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</si>
  <si>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</si>
  <si>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</si>
  <si>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</si>
  <si>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</si>
  <si>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</si>
  <si>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</si>
  <si>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</si>
  <si>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</si>
  <si>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</si>
  <si>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</si>
  <si>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</si>
  <si>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</si>
  <si>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</si>
  <si>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</si>
  <si>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</si>
  <si>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</si>
  <si>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</si>
  <si>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</si>
  <si>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</si>
  <si>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</si>
  <si>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</si>
  <si>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</si>
  <si>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</si>
  <si>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</si>
  <si>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</si>
  <si>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</si>
  <si>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</si>
  <si>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</si>
  <si>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</si>
  <si>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</si>
  <si>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</si>
  <si>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</si>
  <si>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</si>
  <si>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</si>
  <si>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</si>
  <si>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</si>
  <si>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</si>
  <si>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</si>
  <si>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</si>
  <si>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</si>
  <si>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</si>
  <si>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</si>
  <si>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</si>
  <si>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</si>
  <si>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</si>
  <si>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</si>
  <si>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</si>
  <si>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</si>
  <si>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</si>
  <si>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</si>
  <si>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</si>
  <si>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</si>
  <si>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</si>
  <si>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</si>
  <si>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</si>
  <si>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</si>
  <si>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</si>
  <si>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</si>
  <si>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</si>
  <si>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</si>
  <si>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</si>
  <si>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</si>
  <si>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</si>
  <si>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</si>
  <si>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</si>
  <si>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</si>
  <si>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</si>
  <si>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</si>
  <si>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</si>
  <si>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</si>
  <si>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</si>
  <si>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</si>
  <si>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</si>
  <si>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</si>
  <si>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</si>
  <si>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</si>
  <si>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</si>
  <si>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</si>
  <si>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</si>
  <si>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</si>
  <si>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</si>
  <si>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</si>
  <si>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</si>
  <si>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</si>
  <si>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</si>
  <si>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</si>
  <si>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</si>
  <si>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</si>
  <si>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</si>
  <si>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</si>
  <si>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</si>
  <si>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</si>
  <si>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</si>
  <si>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</si>
  <si>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</si>
  <si>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</si>
  <si>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</si>
  <si>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</si>
  <si>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</si>
  <si>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</si>
  <si>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</si>
  <si>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</si>
  <si>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</si>
  <si>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</si>
  <si>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</si>
  <si>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</si>
  <si>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</si>
  <si>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</si>
  <si>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</si>
  <si>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</si>
  <si>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</si>
  <si>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</si>
  <si>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</si>
  <si>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</si>
  <si>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</si>
  <si>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</si>
  <si>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</si>
  <si>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</si>
  <si>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</si>
  <si>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</si>
  <si>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</si>
  <si>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</si>
  <si>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</si>
  <si>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</si>
  <si>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</si>
  <si>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</si>
  <si>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</si>
  <si>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</si>
  <si>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</si>
  <si>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</si>
  <si>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</si>
  <si>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</si>
  <si>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</si>
  <si>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</si>
  <si>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</si>
  <si>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</si>
  <si>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</si>
  <si>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</si>
  <si>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</si>
  <si>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</si>
  <si>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</si>
  <si>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</si>
  <si>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</si>
  <si>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</si>
  <si>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</si>
  <si>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</si>
  <si>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</si>
  <si>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</si>
  <si>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</si>
  <si>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</si>
  <si>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</si>
  <si>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</si>
  <si>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</si>
  <si>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</si>
  <si>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</si>
  <si>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</si>
  <si>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</si>
  <si>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</si>
  <si>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</si>
  <si>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</si>
  <si>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</si>
  <si>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</si>
  <si>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</si>
  <si>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</si>
  <si>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</si>
  <si>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</si>
  <si>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</si>
  <si>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</si>
  <si>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</si>
  <si>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</si>
  <si>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</si>
  <si>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</si>
  <si>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</si>
  <si>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</si>
  <si>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</si>
  <si>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</si>
  <si>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</si>
  <si>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</si>
  <si>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</si>
  <si>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</si>
  <si>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</si>
  <si>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</si>
  <si>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</si>
  <si>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</si>
  <si>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</si>
  <si>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</si>
  <si>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</si>
  <si>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</si>
  <si>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</si>
  <si>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</si>
  <si>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</si>
  <si>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</si>
  <si>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</si>
  <si>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</si>
  <si>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</si>
  <si>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</si>
  <si>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</si>
  <si>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</si>
  <si>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</si>
  <si>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</si>
  <si>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</si>
  <si>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</si>
  <si>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</si>
  <si>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</si>
  <si>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</si>
  <si>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</si>
  <si>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</si>
  <si>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</si>
  <si>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</si>
  <si>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</si>
  <si>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</si>
  <si>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</si>
  <si>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</si>
  <si>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</si>
  <si>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</si>
  <si>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</si>
  <si>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</si>
  <si>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</si>
  <si>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</si>
  <si>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</si>
  <si>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</si>
  <si>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</si>
  <si>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</si>
  <si>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</si>
  <si>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</si>
  <si>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</si>
  <si>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</si>
  <si>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</si>
  <si>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</si>
  <si>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</si>
  <si>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</si>
  <si>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</si>
  <si>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</si>
  <si>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</si>
  <si>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</si>
  <si>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</si>
  <si>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</si>
  <si>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</si>
  <si>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</si>
  <si>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</si>
  <si>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</si>
  <si>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</si>
  <si>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</si>
  <si>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</si>
  <si>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</si>
  <si>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</si>
  <si>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</si>
  <si>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</si>
  <si>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</si>
  <si>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</si>
  <si>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</si>
  <si>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</si>
  <si>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</si>
  <si>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</si>
  <si>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</si>
  <si>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</si>
  <si>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</si>
  <si>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</si>
  <si>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</si>
  <si>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</si>
  <si>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</si>
  <si>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</si>
  <si>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</si>
  <si>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</si>
  <si>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</si>
  <si>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</si>
  <si>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</si>
  <si>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</si>
  <si>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</si>
  <si>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</si>
  <si>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</si>
  <si>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</si>
  <si>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</si>
  <si>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</si>
  <si>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</si>
  <si>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</si>
  <si>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</si>
  <si>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</si>
  <si>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</si>
  <si>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</si>
  <si>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</si>
  <si>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</si>
  <si>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</si>
  <si>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</si>
  <si>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</si>
  <si>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</si>
  <si>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</si>
  <si>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</si>
  <si>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</si>
  <si>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</si>
  <si>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</si>
  <si>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</si>
  <si>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</si>
  <si>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</si>
  <si>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</si>
  <si>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</si>
  <si>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</si>
  <si>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</si>
  <si>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</si>
  <si>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</si>
  <si>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</si>
  <si>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</si>
  <si>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</si>
  <si>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</si>
  <si>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</si>
  <si>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</si>
  <si>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</si>
  <si>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</si>
  <si>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</si>
  <si>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</si>
  <si>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</si>
  <si>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</si>
  <si>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</si>
  <si>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</si>
  <si>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</si>
  <si>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</si>
  <si>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</si>
  <si>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</si>
  <si>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</si>
  <si>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</si>
  <si>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</si>
  <si>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</si>
  <si>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</si>
  <si>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</si>
  <si>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</si>
  <si>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</si>
  <si>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</si>
  <si>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</si>
  <si>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</si>
  <si>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</si>
  <si>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</si>
  <si>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</si>
  <si>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</si>
  <si>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</si>
  <si>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</si>
  <si>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</si>
  <si>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</si>
  <si>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</si>
  <si>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</si>
  <si>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</si>
  <si>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</si>
  <si>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</si>
  <si>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</si>
  <si>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</si>
  <si>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</si>
  <si>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</si>
  <si>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</si>
  <si>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</si>
  <si>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</si>
  <si>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</si>
  <si>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</si>
  <si>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</si>
  <si>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</si>
  <si>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</si>
  <si>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</si>
  <si>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</si>
  <si>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</si>
  <si>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</si>
  <si>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</si>
  <si>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</si>
  <si>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</si>
  <si>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</si>
  <si>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</si>
  <si>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</si>
  <si>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</si>
  <si>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</si>
  <si>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</si>
  <si>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</si>
  <si>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</si>
  <si>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</si>
  <si>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</si>
  <si>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</si>
  <si>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</si>
  <si>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</si>
  <si>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</si>
  <si>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</si>
  <si>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</si>
  <si>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</si>
  <si>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</si>
  <si>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</si>
  <si>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</si>
  <si>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</si>
  <si>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</si>
  <si>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</si>
  <si>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</si>
  <si>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</si>
  <si>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</si>
  <si>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</si>
  <si>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</si>
  <si>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</si>
  <si>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</si>
  <si>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</si>
  <si>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</si>
  <si>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</si>
  <si>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</si>
  <si>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</si>
  <si>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</si>
  <si>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</si>
  <si>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</si>
  <si>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</si>
  <si>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</si>
  <si>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</si>
  <si>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</si>
  <si>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</si>
  <si>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</si>
  <si>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</si>
  <si>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</si>
  <si>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</si>
  <si>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</si>
  <si>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</si>
  <si>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</si>
  <si>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</si>
  <si>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</si>
  <si>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</si>
  <si>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</si>
  <si>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</si>
  <si>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</si>
  <si>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</si>
  <si>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</si>
  <si>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</si>
  <si>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</si>
  <si>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</si>
  <si>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</si>
  <si>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</si>
  <si>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</si>
  <si>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</si>
  <si>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</si>
  <si>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</si>
  <si>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</si>
  <si>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</si>
  <si>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</si>
  <si>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</si>
  <si>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</si>
  <si>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</si>
  <si>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</si>
  <si>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</si>
  <si>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</si>
  <si>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</si>
  <si>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</si>
  <si>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</si>
  <si>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</si>
  <si>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</si>
  <si>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</si>
  <si>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</si>
  <si>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</si>
  <si>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</si>
  <si>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</si>
  <si>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</si>
  <si>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</si>
  <si>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</si>
  <si>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</si>
  <si>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</si>
  <si>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</si>
  <si>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</si>
  <si>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</si>
  <si>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</si>
  <si>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</si>
  <si>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</si>
  <si>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</si>
  <si>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</si>
  <si>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</si>
  <si>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</si>
  <si>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</si>
  <si>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</si>
  <si>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</si>
  <si>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</si>
  <si>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</si>
  <si>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</si>
  <si>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</si>
  <si>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</si>
  <si>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</si>
  <si>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</si>
  <si>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</si>
  <si>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</si>
  <si>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</si>
  <si>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</si>
  <si>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</si>
  <si>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</si>
  <si>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</si>
  <si>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</si>
  <si>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</si>
  <si>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</si>
  <si>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</si>
  <si>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</si>
  <si>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</si>
  <si>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</si>
  <si>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</si>
  <si>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</si>
  <si>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</si>
  <si>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</si>
  <si>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</si>
  <si>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</si>
  <si>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</si>
  <si>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</si>
  <si>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</si>
  <si>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</si>
  <si>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</si>
  <si>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</si>
  <si>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</si>
  <si>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</si>
  <si>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</si>
  <si>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</si>
  <si>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</si>
  <si>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</si>
  <si>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</si>
  <si>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</si>
  <si>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</si>
  <si>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</si>
  <si>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</si>
  <si>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</si>
  <si>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</si>
  <si>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</si>
  <si>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</si>
  <si>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</si>
  <si>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</si>
  <si>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</si>
  <si>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</si>
  <si>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</si>
  <si>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</si>
  <si>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</si>
  <si>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</si>
  <si>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</si>
  <si>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</si>
  <si>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</si>
  <si>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</si>
  <si>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</si>
  <si>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</si>
  <si>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</si>
  <si>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</si>
  <si>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</si>
  <si>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</si>
  <si>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</si>
  <si>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</si>
  <si>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</si>
  <si>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</si>
  <si>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</si>
  <si>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</si>
  <si>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</si>
  <si>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</si>
  <si>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</si>
  <si>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</si>
  <si>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</si>
  <si>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</si>
  <si>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</si>
  <si>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</si>
  <si>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</si>
  <si>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</si>
  <si>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</si>
  <si>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</si>
  <si>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</si>
  <si>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</si>
  <si>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</si>
  <si>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</si>
  <si>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</si>
  <si>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</si>
  <si>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</si>
  <si>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</si>
  <si>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</si>
  <si>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</si>
  <si>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</si>
  <si>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</si>
  <si>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</si>
  <si>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</si>
  <si>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</si>
  <si>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</si>
  <si>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</si>
  <si>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</si>
  <si>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</si>
  <si>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</si>
  <si>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</si>
  <si>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</si>
  <si>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</si>
  <si>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</si>
  <si>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</si>
  <si>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</si>
  <si>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</si>
  <si>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</si>
  <si>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</si>
  <si>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</si>
  <si>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</si>
  <si>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</si>
  <si>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</si>
  <si>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</si>
  <si>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</si>
  <si>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</si>
  <si>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</si>
  <si>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</si>
  <si>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</si>
  <si>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</si>
  <si>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</si>
  <si>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</si>
  <si>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</si>
  <si>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</si>
  <si>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</si>
  <si>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</si>
  <si>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</si>
  <si>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</si>
  <si>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</si>
  <si>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</si>
  <si>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</si>
  <si>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</si>
  <si>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</si>
  <si>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</si>
  <si>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</si>
  <si>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</si>
  <si>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</si>
  <si>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</si>
  <si>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</si>
  <si>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</si>
  <si>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</si>
  <si>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</si>
  <si>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</si>
  <si>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</si>
  <si>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</si>
  <si>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</si>
  <si>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</si>
  <si>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</si>
  <si>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</si>
  <si>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</si>
  <si>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</si>
  <si>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</si>
  <si>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</si>
  <si>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</si>
  <si>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</si>
  <si>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</si>
  <si>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</si>
  <si>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</si>
  <si>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</si>
  <si>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</si>
  <si>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</si>
  <si>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</si>
  <si>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</si>
  <si>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</si>
  <si>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</si>
  <si>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</si>
  <si>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</si>
  <si>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</si>
  <si>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</si>
  <si>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</si>
  <si>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</si>
  <si>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</si>
  <si>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</si>
  <si>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</si>
  <si>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</si>
  <si>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</si>
  <si>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</si>
  <si>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</si>
  <si>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</si>
  <si>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</si>
  <si>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</si>
  <si>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</si>
  <si>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</si>
  <si>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</si>
  <si>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</si>
  <si>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</si>
  <si>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</si>
  <si>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</si>
  <si>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</si>
  <si>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</si>
  <si>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</si>
  <si>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</si>
  <si>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</si>
  <si>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</si>
  <si>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</si>
  <si>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</si>
  <si>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</si>
  <si>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</si>
  <si>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</si>
  <si>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</si>
  <si>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</si>
  <si>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</si>
  <si>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</si>
  <si>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</si>
  <si>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</si>
  <si>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</si>
  <si>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</si>
  <si>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</si>
  <si>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</si>
  <si>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</si>
  <si>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</si>
  <si>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</si>
  <si>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</si>
  <si>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</si>
  <si>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</si>
  <si>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</si>
  <si>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</si>
  <si>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</si>
  <si>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</si>
  <si>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</si>
  <si>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</si>
  <si>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</si>
  <si>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</si>
  <si>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</si>
  <si>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</si>
  <si>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</si>
  <si>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</si>
  <si>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</si>
  <si>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</si>
  <si>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</si>
  <si>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</si>
  <si>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</si>
  <si>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</si>
  <si>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</si>
  <si>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</si>
  <si>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</si>
  <si>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</si>
  <si>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</si>
  <si>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</si>
  <si>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</si>
  <si>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</si>
  <si>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</si>
  <si>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</si>
  <si>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</si>
  <si>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</si>
  <si>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</si>
  <si>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</si>
  <si>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</si>
  <si>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</si>
  <si>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</si>
  <si>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</si>
  <si>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</si>
  <si>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</si>
  <si>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</si>
  <si>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</si>
  <si>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</si>
  <si>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</si>
  <si>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</si>
  <si>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</si>
  <si>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</si>
  <si>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</si>
  <si>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</si>
  <si>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</si>
  <si>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</si>
  <si>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</si>
  <si>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</si>
  <si>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</si>
  <si>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</si>
  <si>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</si>
  <si>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</si>
  <si>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</si>
  <si>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</si>
  <si>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</si>
  <si>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</si>
  <si>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</si>
  <si>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</si>
  <si>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</si>
  <si>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</si>
  <si>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</si>
  <si>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</si>
  <si>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</si>
  <si>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</si>
  <si>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</si>
  <si>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</si>
  <si>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</si>
  <si>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</si>
  <si>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</si>
  <si>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</si>
  <si>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</si>
  <si>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</si>
  <si>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</si>
  <si>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</si>
  <si>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</si>
  <si>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</si>
  <si>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</si>
  <si>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</si>
  <si>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</si>
  <si>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</si>
  <si>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</si>
  <si>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</si>
  <si>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</si>
  <si>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</si>
  <si>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</si>
  <si>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</si>
  <si>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</si>
  <si>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</si>
  <si>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</si>
  <si>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</si>
  <si>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</si>
  <si>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</si>
  <si>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</si>
  <si>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</si>
  <si>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</si>
  <si>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</si>
  <si>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</si>
  <si>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</si>
  <si>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</si>
  <si>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</si>
  <si>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</si>
  <si>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</si>
  <si>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</si>
  <si>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</si>
  <si>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</si>
  <si>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</si>
  <si>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</si>
  <si>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</si>
  <si>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</si>
  <si>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</si>
  <si>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</si>
  <si>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</si>
  <si>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</si>
  <si>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</si>
  <si>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</si>
  <si>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</si>
  <si>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</si>
  <si>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</si>
  <si>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</si>
  <si>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</si>
  <si>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</si>
  <si>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</si>
  <si>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</si>
  <si>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</si>
  <si>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</si>
  <si>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</si>
  <si>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</si>
  <si>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</si>
  <si>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</si>
  <si>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</si>
  <si>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</si>
  <si>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</si>
  <si>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</si>
  <si>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</si>
  <si>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</si>
  <si>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</si>
  <si>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</si>
  <si>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</si>
  <si>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</si>
  <si>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</si>
  <si>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</si>
  <si>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</si>
  <si>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</si>
  <si>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</si>
  <si>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</si>
  <si>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</si>
  <si>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</si>
  <si>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</si>
  <si>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</si>
  <si>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</si>
  <si>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</si>
  <si>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</si>
  <si>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</si>
  <si>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</si>
  <si>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</si>
  <si>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</si>
  <si>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</si>
  <si>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</si>
  <si>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</si>
  <si>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</si>
  <si>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</si>
  <si>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</si>
  <si>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</si>
  <si>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</si>
  <si>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</si>
  <si>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</si>
  <si>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</si>
  <si>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</si>
  <si>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</si>
  <si>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</si>
  <si>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</si>
  <si>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</si>
  <si>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</si>
  <si>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</si>
  <si>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</si>
  <si>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</si>
  <si>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</si>
  <si>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</si>
  <si>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</si>
  <si>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</si>
  <si>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</si>
  <si>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</si>
  <si>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</si>
  <si>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</si>
  <si>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</si>
  <si>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</si>
  <si>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</si>
  <si>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</si>
  <si>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</si>
  <si>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</si>
  <si>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</si>
  <si>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</si>
  <si>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</si>
  <si>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</si>
  <si>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</si>
  <si>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</si>
  <si>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</si>
  <si>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</si>
  <si>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</si>
  <si>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</si>
  <si>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</si>
  <si>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</si>
  <si>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</si>
  <si>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</si>
  <si>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</si>
  <si>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</si>
  <si>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</si>
  <si>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</si>
  <si>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</si>
  <si>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</si>
  <si>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</si>
  <si>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</si>
  <si>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</si>
  <si>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</si>
  <si>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</si>
  <si>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</si>
  <si>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</si>
  <si>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</si>
  <si>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</si>
  <si>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</si>
  <si>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</si>
  <si>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</si>
  <si>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</si>
  <si>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</si>
  <si>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</si>
  <si>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</si>
  <si>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</si>
  <si>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</si>
  <si>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</si>
  <si>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</si>
  <si>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</si>
  <si>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</si>
  <si>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</si>
  <si>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</si>
  <si>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</si>
  <si>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</si>
  <si>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</si>
  <si>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</si>
  <si>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</si>
  <si>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</si>
  <si>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</si>
  <si>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</si>
  <si>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</si>
  <si>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</si>
  <si>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</si>
  <si>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</si>
  <si>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</si>
  <si>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</si>
  <si>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</si>
  <si>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</si>
  <si>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</si>
  <si>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</si>
  <si>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</si>
  <si>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</si>
  <si>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</si>
  <si>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</si>
  <si>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</si>
  <si>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</si>
  <si>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</si>
  <si>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</si>
  <si>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</si>
  <si>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</si>
  <si>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</si>
  <si>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</si>
  <si>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</si>
  <si>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</si>
  <si>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</si>
  <si>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</si>
  <si>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</si>
  <si>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</si>
  <si>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</si>
  <si>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</si>
  <si>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</si>
  <si>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</si>
  <si>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</si>
  <si>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</si>
  <si>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</si>
  <si>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</si>
  <si>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</si>
  <si>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</si>
  <si>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</si>
  <si>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</si>
  <si>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</si>
  <si>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</si>
  <si>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</si>
  <si>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</si>
  <si>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</si>
  <si>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</si>
  <si>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</si>
  <si>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</si>
  <si>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</si>
  <si>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</si>
  <si>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</si>
  <si>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</si>
  <si>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</si>
  <si>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</si>
  <si>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</si>
  <si>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</si>
  <si>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</si>
  <si>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</si>
  <si>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</si>
  <si>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</si>
  <si>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</si>
  <si>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</si>
  <si>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</si>
  <si>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</si>
  <si>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</si>
  <si>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</si>
  <si>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</si>
  <si>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</si>
  <si>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</si>
  <si>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</si>
  <si>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</si>
  <si>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</si>
  <si>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</si>
  <si>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</si>
  <si>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</si>
  <si>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</si>
  <si>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</si>
  <si>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</si>
  <si>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</si>
  <si>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</si>
  <si>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</si>
  <si>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</si>
  <si>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</si>
  <si>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</si>
  <si>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</si>
  <si>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</si>
  <si>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</si>
  <si>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</si>
  <si>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</si>
  <si>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</si>
  <si>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</si>
  <si>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</si>
  <si>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</si>
  <si>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</si>
  <si>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</si>
  <si>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</si>
  <si>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</si>
  <si>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</si>
  <si>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</si>
  <si>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</si>
  <si>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</si>
  <si>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</si>
  <si>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</si>
  <si>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</si>
  <si>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</si>
  <si>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</si>
  <si>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</si>
  <si>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</si>
  <si>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</si>
  <si>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</si>
  <si>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</si>
  <si>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</si>
  <si>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</si>
  <si>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</si>
  <si>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</si>
  <si>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</si>
  <si>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</si>
  <si>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</si>
  <si>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</si>
  <si>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</si>
  <si>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</si>
  <si>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</si>
  <si>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</si>
  <si>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</si>
  <si>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</si>
  <si>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</si>
  <si>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</si>
  <si>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</si>
  <si>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</si>
  <si>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</si>
  <si>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</si>
  <si>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</si>
  <si>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</si>
  <si>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</si>
  <si>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</si>
  <si>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</si>
  <si>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</si>
  <si>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</si>
  <si>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</si>
  <si>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</si>
  <si>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</si>
  <si>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</si>
  <si>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</si>
  <si>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</si>
  <si>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</si>
  <si>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</si>
  <si>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</si>
  <si>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</si>
  <si>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</si>
  <si>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</si>
  <si>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</si>
  <si>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</si>
  <si>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</si>
  <si>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</si>
  <si>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</si>
  <si>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</si>
  <si>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</si>
  <si>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</si>
  <si>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</si>
  <si>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</si>
  <si>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</si>
  <si>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</si>
  <si>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</si>
  <si>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</si>
  <si>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</si>
  <si>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</si>
  <si>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</si>
  <si>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</si>
  <si>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</si>
  <si>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</si>
  <si>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</si>
  <si>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</si>
  <si>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</si>
  <si>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</si>
  <si>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</si>
  <si>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</si>
  <si>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</si>
  <si>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</si>
  <si>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</si>
  <si>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</si>
  <si>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</si>
  <si>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</si>
  <si>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</si>
  <si>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</si>
  <si>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</si>
  <si>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</si>
  <si>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</si>
  <si>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</si>
  <si>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</si>
  <si>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</si>
  <si>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</si>
  <si>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</si>
  <si>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</si>
  <si>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</si>
  <si>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</si>
  <si>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</si>
  <si>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</si>
  <si>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</si>
  <si>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</si>
  <si>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</si>
  <si>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</si>
  <si>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</si>
  <si>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</si>
  <si>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</si>
  <si>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</si>
  <si>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</si>
  <si>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</si>
  <si>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</si>
  <si>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</si>
  <si>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</si>
  <si>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</si>
  <si>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</si>
  <si>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</si>
  <si>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</si>
  <si>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</si>
  <si>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</si>
  <si>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</si>
  <si>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</si>
  <si>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</si>
  <si>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</si>
  <si>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</si>
  <si>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</si>
  <si>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</si>
  <si>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</si>
  <si>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</si>
  <si>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</si>
  <si>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</si>
  <si>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</si>
  <si>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</si>
  <si>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</si>
  <si>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</si>
  <si>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</si>
  <si>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</si>
  <si>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</si>
  <si>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</si>
  <si>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</si>
  <si>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</si>
  <si>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</si>
  <si>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</si>
  <si>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</si>
  <si>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</si>
  <si>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</si>
  <si>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</si>
  <si>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</si>
  <si>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</si>
  <si>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</si>
  <si>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</si>
  <si>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</si>
  <si>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</si>
  <si>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</si>
  <si>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</si>
  <si>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</si>
  <si>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</si>
  <si>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</si>
  <si>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</si>
  <si>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</si>
  <si>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</si>
  <si>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</si>
  <si>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</si>
  <si>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</si>
  <si>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</si>
  <si>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</si>
  <si>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</si>
  <si>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</si>
  <si>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</si>
  <si>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</si>
  <si>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</si>
  <si>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</si>
  <si>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</si>
  <si>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</si>
  <si>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</si>
  <si>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</si>
  <si>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</si>
  <si>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</si>
  <si>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</si>
  <si>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</si>
  <si>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</si>
  <si>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</si>
  <si>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</si>
  <si>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</si>
  <si>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</si>
  <si>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</si>
  <si>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</si>
  <si>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</si>
  <si>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</si>
  <si>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</si>
  <si>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</si>
  <si>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</si>
  <si>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</si>
  <si>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SESVETSKA SELA</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</si>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</sst>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13350917</v>
      </c>
      <c r="D2" s="6">
        <f>'PR-RAS'!E6</f>
        <v>14652484.309999999</v>
      </c>
      <c r="E2" s="6">
        <v>0</v>
      </c>
      <c r="F2" s="6">
        <v>0</v>
      </c>
      <c r="G2" s="7">
        <f t="shared" ref="G2:G264" si="0">(B2/1000)*(C2*1+D2*2)</f>
        <v>42655.885620000001</v>
      </c>
      <c r="H2" s="7">
        <f t="shared" ref="H2:H264" si="1">ABS(C2-ROUND(C2,0))+ABS(D2-ROUND(D2,0))</f>
        <v>0.30999999865889549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10955528</v>
      </c>
      <c r="D46" s="1">
        <f>'PR-RAS'!E50</f>
        <v>11562827</v>
      </c>
      <c r="E46" s="1">
        <v>0</v>
      </c>
      <c r="F46" s="1">
        <v>0</v>
      </c>
      <c r="G46" s="2">
        <f t="shared" si="0"/>
        <v>1533653.19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10835464</v>
      </c>
      <c r="D64" s="1">
        <f>'PR-RAS'!E68</f>
        <v>11341181.060000001</v>
      </c>
      <c r="E64" s="1">
        <v>0</v>
      </c>
      <c r="F64" s="1">
        <v>0</v>
      </c>
      <c r="G64" s="2">
        <f t="shared" si="0"/>
        <v>2111623.04556</v>
      </c>
      <c r="H64" s="2">
        <f t="shared" si="1"/>
        <v>6.0000000521540642E-2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10835464</v>
      </c>
      <c r="D65" s="1">
        <f>'PR-RAS'!E69</f>
        <v>11341181.060000001</v>
      </c>
      <c r="E65" s="1">
        <v>0</v>
      </c>
      <c r="F65" s="1">
        <v>0</v>
      </c>
      <c r="G65" s="2">
        <f t="shared" si="0"/>
        <v>2145140.8716800003</v>
      </c>
      <c r="H65" s="2">
        <f t="shared" si="1"/>
        <v>6.0000000521540642E-2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120064</v>
      </c>
      <c r="D73" s="1">
        <f>'PR-RAS'!E77</f>
        <v>221645.94</v>
      </c>
      <c r="E73" s="1">
        <v>0</v>
      </c>
      <c r="F73" s="1">
        <v>0</v>
      </c>
      <c r="G73" s="2">
        <f t="shared" si="0"/>
        <v>40561.623359999998</v>
      </c>
      <c r="H73" s="2">
        <f t="shared" si="1"/>
        <v>5.9999999997671694E-2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2295</v>
      </c>
      <c r="E74" s="1">
        <v>0</v>
      </c>
      <c r="F74" s="1">
        <v>0</v>
      </c>
      <c r="G74" s="2">
        <f t="shared" si="0"/>
        <v>335.07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120064</v>
      </c>
      <c r="D76" s="1">
        <f>'PR-RAS'!E80</f>
        <v>219350.94</v>
      </c>
      <c r="E76" s="1">
        <v>0</v>
      </c>
      <c r="F76" s="1">
        <v>0</v>
      </c>
      <c r="G76" s="2">
        <f t="shared" si="0"/>
        <v>41907.440999999999</v>
      </c>
      <c r="H76" s="2">
        <f t="shared" si="1"/>
        <v>5.9999999997671694E-2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0.15</v>
      </c>
      <c r="E78" s="1">
        <v>0</v>
      </c>
      <c r="F78" s="1">
        <v>0</v>
      </c>
      <c r="G78" s="2">
        <f t="shared" si="0"/>
        <v>0.25409999999999999</v>
      </c>
      <c r="H78" s="2">
        <f t="shared" si="1"/>
        <v>0.15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0.15</v>
      </c>
      <c r="E79" s="1">
        <v>0</v>
      </c>
      <c r="F79" s="1">
        <v>0</v>
      </c>
      <c r="G79" s="2">
        <f t="shared" si="0"/>
        <v>0.25739999999999996</v>
      </c>
      <c r="H79" s="2">
        <f t="shared" si="1"/>
        <v>0.15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0.15</v>
      </c>
      <c r="E81" s="1">
        <v>0</v>
      </c>
      <c r="F81" s="1">
        <v>0</v>
      </c>
      <c r="G81" s="2">
        <f t="shared" si="0"/>
        <v>0.26400000000000001</v>
      </c>
      <c r="H81" s="2">
        <f t="shared" si="1"/>
        <v>0.15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538439</v>
      </c>
      <c r="D102" s="1">
        <f>'PR-RAS'!E106</f>
        <v>785321.21</v>
      </c>
      <c r="E102" s="1">
        <v>0</v>
      </c>
      <c r="F102" s="1">
        <v>0</v>
      </c>
      <c r="G102" s="2">
        <f t="shared" si="0"/>
        <v>213017.22341999999</v>
      </c>
      <c r="H102" s="2">
        <f t="shared" si="1"/>
        <v>0.2099999999627471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538439</v>
      </c>
      <c r="D108" s="1">
        <f>'PR-RAS'!E112</f>
        <v>785321.21</v>
      </c>
      <c r="E108" s="1">
        <v>0</v>
      </c>
      <c r="F108" s="1">
        <v>0</v>
      </c>
      <c r="G108" s="2">
        <f t="shared" si="0"/>
        <v>225671.71193999998</v>
      </c>
      <c r="H108" s="2">
        <f t="shared" si="1"/>
        <v>0.2099999999627471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538439</v>
      </c>
      <c r="D113" s="1">
        <f>'PR-RAS'!E117</f>
        <v>785321.21</v>
      </c>
      <c r="E113" s="1">
        <v>0</v>
      </c>
      <c r="F113" s="1">
        <v>0</v>
      </c>
      <c r="G113" s="2">
        <f t="shared" si="0"/>
        <v>236217.11903999999</v>
      </c>
      <c r="H113" s="2">
        <f t="shared" si="1"/>
        <v>0.2099999999627471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22676</v>
      </c>
      <c r="D120" s="1">
        <f>'PR-RAS'!E124</f>
        <v>95007.6</v>
      </c>
      <c r="E120" s="1">
        <v>0</v>
      </c>
      <c r="F120" s="1">
        <v>0</v>
      </c>
      <c r="G120" s="2">
        <f t="shared" si="0"/>
        <v>25310.252800000002</v>
      </c>
      <c r="H120" s="2">
        <f t="shared" si="1"/>
        <v>0.39999999999417923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16615</v>
      </c>
      <c r="D121" s="1">
        <f>'PR-RAS'!E125</f>
        <v>69945</v>
      </c>
      <c r="E121" s="1">
        <v>0</v>
      </c>
      <c r="F121" s="1">
        <v>0</v>
      </c>
      <c r="G121" s="2">
        <f t="shared" si="0"/>
        <v>18780.599999999999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16615</v>
      </c>
      <c r="D123" s="1">
        <f>'PR-RAS'!E127</f>
        <v>69945</v>
      </c>
      <c r="E123" s="1">
        <v>0</v>
      </c>
      <c r="F123" s="1">
        <v>0</v>
      </c>
      <c r="G123" s="2">
        <f t="shared" si="0"/>
        <v>19093.61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6061</v>
      </c>
      <c r="D124" s="1">
        <f>'PR-RAS'!E128</f>
        <v>25062.6</v>
      </c>
      <c r="E124" s="1">
        <v>0</v>
      </c>
      <c r="F124" s="1">
        <v>0</v>
      </c>
      <c r="G124" s="2">
        <f t="shared" si="0"/>
        <v>6910.9025999999994</v>
      </c>
      <c r="H124" s="2">
        <f t="shared" si="1"/>
        <v>0.40000000000145519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6061</v>
      </c>
      <c r="D125" s="1">
        <f>'PR-RAS'!E129</f>
        <v>25062.6</v>
      </c>
      <c r="E125" s="1">
        <v>0</v>
      </c>
      <c r="F125" s="1">
        <v>0</v>
      </c>
      <c r="G125" s="2">
        <f t="shared" si="0"/>
        <v>6967.0887999999995</v>
      </c>
      <c r="H125" s="2">
        <f t="shared" si="1"/>
        <v>0.40000000000145519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1834271</v>
      </c>
      <c r="D129" s="1">
        <f>'PR-RAS'!E133</f>
        <v>2209328.3499999996</v>
      </c>
      <c r="E129" s="1">
        <v>0</v>
      </c>
      <c r="F129" s="1">
        <v>0</v>
      </c>
      <c r="G129" s="2">
        <f t="shared" si="0"/>
        <v>800374.74559999991</v>
      </c>
      <c r="H129" s="2">
        <f t="shared" si="1"/>
        <v>0.34999999962747097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1834271</v>
      </c>
      <c r="D130" s="1">
        <f>'PR-RAS'!E134</f>
        <v>2209328.3499999996</v>
      </c>
      <c r="E130" s="1">
        <v>0</v>
      </c>
      <c r="F130" s="1">
        <v>0</v>
      </c>
      <c r="G130" s="2">
        <f t="shared" si="0"/>
        <v>806627.67329999991</v>
      </c>
      <c r="H130" s="2">
        <f t="shared" si="1"/>
        <v>0.34999999962747097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2201102.0699999998</v>
      </c>
      <c r="E131" s="1">
        <v>0</v>
      </c>
      <c r="F131" s="1">
        <v>0</v>
      </c>
      <c r="G131" s="2">
        <f t="shared" si="0"/>
        <v>572286.53819999995</v>
      </c>
      <c r="H131" s="2">
        <f t="shared" si="1"/>
        <v>6.9999999832361937E-2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1834271</v>
      </c>
      <c r="D132" s="1">
        <f>'PR-RAS'!E136</f>
        <v>8226.2800000000007</v>
      </c>
      <c r="E132" s="1">
        <v>0</v>
      </c>
      <c r="F132" s="1">
        <v>0</v>
      </c>
      <c r="G132" s="2">
        <f t="shared" si="0"/>
        <v>242444.78636000003</v>
      </c>
      <c r="H132" s="2">
        <f t="shared" si="1"/>
        <v>0.28000000000065484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13469653</v>
      </c>
      <c r="D147" s="1">
        <f>'PR-RAS'!E151</f>
        <v>14387275.680000002</v>
      </c>
      <c r="E147" s="1">
        <v>0</v>
      </c>
      <c r="F147" s="1">
        <v>0</v>
      </c>
      <c r="G147" s="2">
        <f t="shared" si="0"/>
        <v>6167653.8365599997</v>
      </c>
      <c r="H147" s="2">
        <f t="shared" si="1"/>
        <v>0.31999999843537807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10813579</v>
      </c>
      <c r="D148" s="1">
        <f>'PR-RAS'!E152</f>
        <v>11717532.200000001</v>
      </c>
      <c r="E148" s="1">
        <v>0</v>
      </c>
      <c r="F148" s="1">
        <v>0</v>
      </c>
      <c r="G148" s="2">
        <f t="shared" si="0"/>
        <v>5034550.5798000004</v>
      </c>
      <c r="H148" s="2">
        <f t="shared" si="1"/>
        <v>0.20000000111758709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8899186</v>
      </c>
      <c r="D149" s="1">
        <f>'PR-RAS'!E153</f>
        <v>9586430.8800000008</v>
      </c>
      <c r="E149" s="1">
        <v>0</v>
      </c>
      <c r="F149" s="1">
        <v>0</v>
      </c>
      <c r="G149" s="2">
        <f t="shared" si="0"/>
        <v>4154663.0684799999</v>
      </c>
      <c r="H149" s="2">
        <f t="shared" si="1"/>
        <v>0.11999999918043613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8408177</v>
      </c>
      <c r="D150" s="1">
        <f>'PR-RAS'!E154</f>
        <v>9060955.9499999993</v>
      </c>
      <c r="E150" s="1">
        <v>0</v>
      </c>
      <c r="F150" s="1">
        <v>0</v>
      </c>
      <c r="G150" s="2">
        <f t="shared" si="0"/>
        <v>3952983.2460999996</v>
      </c>
      <c r="H150" s="2">
        <f t="shared" si="1"/>
        <v>5.000000074505806E-2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177830</v>
      </c>
      <c r="D152" s="1">
        <f>'PR-RAS'!E156</f>
        <v>255832.63</v>
      </c>
      <c r="E152" s="1">
        <v>0</v>
      </c>
      <c r="F152" s="1">
        <v>0</v>
      </c>
      <c r="G152" s="2">
        <f t="shared" si="0"/>
        <v>104113.78426</v>
      </c>
      <c r="H152" s="2">
        <f t="shared" si="1"/>
        <v>0.36999999999534339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313179</v>
      </c>
      <c r="D153" s="1">
        <f>'PR-RAS'!E157</f>
        <v>269642.3</v>
      </c>
      <c r="E153" s="1">
        <v>0</v>
      </c>
      <c r="F153" s="1">
        <v>0</v>
      </c>
      <c r="G153" s="2">
        <f t="shared" si="0"/>
        <v>129574.4672</v>
      </c>
      <c r="H153" s="2">
        <f t="shared" si="1"/>
        <v>0.29999999998835847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457663</v>
      </c>
      <c r="D154" s="1">
        <f>'PR-RAS'!E158</f>
        <v>549233</v>
      </c>
      <c r="E154" s="1">
        <v>0</v>
      </c>
      <c r="F154" s="1">
        <v>0</v>
      </c>
      <c r="G154" s="2">
        <f t="shared" si="0"/>
        <v>238087.73699999999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1456730</v>
      </c>
      <c r="D155" s="1">
        <f>'PR-RAS'!E159</f>
        <v>1581868.32</v>
      </c>
      <c r="E155" s="1">
        <v>0</v>
      </c>
      <c r="F155" s="1">
        <v>0</v>
      </c>
      <c r="G155" s="2">
        <f t="shared" si="0"/>
        <v>711551.86256000004</v>
      </c>
      <c r="H155" s="2">
        <f t="shared" si="1"/>
        <v>0.32000000006519258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1456730</v>
      </c>
      <c r="D157" s="1">
        <f>'PR-RAS'!E161</f>
        <v>1581868.32</v>
      </c>
      <c r="E157" s="1">
        <v>0</v>
      </c>
      <c r="F157" s="1">
        <v>0</v>
      </c>
      <c r="G157" s="2">
        <f t="shared" si="0"/>
        <v>720792.79584000004</v>
      </c>
      <c r="H157" s="2">
        <f t="shared" si="1"/>
        <v>0.32000000006519258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2074844</v>
      </c>
      <c r="D159" s="1">
        <f>'PR-RAS'!E163</f>
        <v>2311696.44</v>
      </c>
      <c r="E159" s="1">
        <v>0</v>
      </c>
      <c r="F159" s="1">
        <v>0</v>
      </c>
      <c r="G159" s="2">
        <f t="shared" si="0"/>
        <v>1058321.42704</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229254</v>
      </c>
      <c r="D160" s="1">
        <f>'PR-RAS'!E164</f>
        <v>266459.83</v>
      </c>
      <c r="E160" s="1">
        <v>0</v>
      </c>
      <c r="F160" s="1">
        <v>0</v>
      </c>
      <c r="G160" s="2">
        <f t="shared" si="0"/>
        <v>121185.61194</v>
      </c>
      <c r="H160" s="2">
        <f t="shared" si="1"/>
        <v>0.16999999998370185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9420</v>
      </c>
      <c r="D161" s="1">
        <f>'PR-RAS'!E165</f>
        <v>24515.599999999999</v>
      </c>
      <c r="E161" s="1">
        <v>0</v>
      </c>
      <c r="F161" s="1">
        <v>0</v>
      </c>
      <c r="G161" s="2">
        <f t="shared" si="0"/>
        <v>9352.1919999999991</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217246</v>
      </c>
      <c r="D162" s="1">
        <f>'PR-RAS'!E166</f>
        <v>231122.15</v>
      </c>
      <c r="E162" s="1">
        <v>0</v>
      </c>
      <c r="F162" s="1">
        <v>0</v>
      </c>
      <c r="G162" s="2">
        <f t="shared" si="0"/>
        <v>109397.93830000001</v>
      </c>
      <c r="H162" s="2">
        <f t="shared" si="1"/>
        <v>0.14999999999417923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1020</v>
      </c>
      <c r="D163" s="1">
        <f>'PR-RAS'!E167</f>
        <v>7574.08</v>
      </c>
      <c r="E163" s="1">
        <v>0</v>
      </c>
      <c r="F163" s="1">
        <v>0</v>
      </c>
      <c r="G163" s="2">
        <f t="shared" si="0"/>
        <v>2619.2419199999999</v>
      </c>
      <c r="H163" s="2">
        <f t="shared" si="1"/>
        <v>7.999999999992724E-2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1568</v>
      </c>
      <c r="D164" s="1">
        <f>'PR-RAS'!E168</f>
        <v>3248</v>
      </c>
      <c r="E164" s="1">
        <v>0</v>
      </c>
      <c r="F164" s="1">
        <v>0</v>
      </c>
      <c r="G164" s="2">
        <f t="shared" si="0"/>
        <v>1314.432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1117444</v>
      </c>
      <c r="D165" s="1">
        <f>'PR-RAS'!E169</f>
        <v>1179912.1199999999</v>
      </c>
      <c r="E165" s="1">
        <v>0</v>
      </c>
      <c r="F165" s="1">
        <v>0</v>
      </c>
      <c r="G165" s="2">
        <f t="shared" si="0"/>
        <v>570271.99135999999</v>
      </c>
      <c r="H165" s="2">
        <f t="shared" si="1"/>
        <v>0.11999999987892807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109052</v>
      </c>
      <c r="D166" s="1">
        <f>'PR-RAS'!E170</f>
        <v>109695.31</v>
      </c>
      <c r="E166" s="1">
        <v>0</v>
      </c>
      <c r="F166" s="1">
        <v>0</v>
      </c>
      <c r="G166" s="2">
        <f t="shared" si="0"/>
        <v>54193.032299999999</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558461</v>
      </c>
      <c r="D167" s="1">
        <f>'PR-RAS'!E171</f>
        <v>644339.38</v>
      </c>
      <c r="E167" s="1">
        <v>0</v>
      </c>
      <c r="F167" s="1">
        <v>0</v>
      </c>
      <c r="G167" s="2">
        <f t="shared" si="0"/>
        <v>306625.20016000001</v>
      </c>
      <c r="H167" s="2">
        <f t="shared" si="1"/>
        <v>0.38000000000465661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439413</v>
      </c>
      <c r="D168" s="1">
        <f>'PR-RAS'!E172</f>
        <v>406334.29</v>
      </c>
      <c r="E168" s="1">
        <v>0</v>
      </c>
      <c r="F168" s="1">
        <v>0</v>
      </c>
      <c r="G168" s="2">
        <f t="shared" si="0"/>
        <v>209097.62386000002</v>
      </c>
      <c r="H168" s="2">
        <f t="shared" si="1"/>
        <v>0.28999999997904524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6973</v>
      </c>
      <c r="D169" s="1">
        <f>'PR-RAS'!E173</f>
        <v>10427.290000000001</v>
      </c>
      <c r="E169" s="1">
        <v>0</v>
      </c>
      <c r="F169" s="1">
        <v>0</v>
      </c>
      <c r="G169" s="2">
        <f t="shared" si="0"/>
        <v>4675.0334400000002</v>
      </c>
      <c r="H169" s="2">
        <f t="shared" si="1"/>
        <v>0.29000000000087311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3136</v>
      </c>
      <c r="D170" s="1">
        <f>'PR-RAS'!E174</f>
        <v>7463.88</v>
      </c>
      <c r="E170" s="1">
        <v>0</v>
      </c>
      <c r="F170" s="1">
        <v>0</v>
      </c>
      <c r="G170" s="2">
        <f t="shared" si="0"/>
        <v>3052.7754400000003</v>
      </c>
      <c r="H170" s="2">
        <f t="shared" si="1"/>
        <v>0.11999999999989086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409</v>
      </c>
      <c r="D172" s="1">
        <f>'PR-RAS'!E176</f>
        <v>1651.97</v>
      </c>
      <c r="E172" s="1">
        <v>0</v>
      </c>
      <c r="F172" s="1">
        <v>0</v>
      </c>
      <c r="G172" s="2">
        <f t="shared" si="0"/>
        <v>634.9127400000001</v>
      </c>
      <c r="H172" s="2">
        <f t="shared" si="1"/>
        <v>2.9999999999972715E-2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679982</v>
      </c>
      <c r="D173" s="1">
        <f>'PR-RAS'!E177</f>
        <v>700119.37</v>
      </c>
      <c r="E173" s="1">
        <v>0</v>
      </c>
      <c r="F173" s="1">
        <v>0</v>
      </c>
      <c r="G173" s="2">
        <f t="shared" si="0"/>
        <v>357797.96727999998</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283487</v>
      </c>
      <c r="D174" s="1">
        <f>'PR-RAS'!E178</f>
        <v>362708.5</v>
      </c>
      <c r="E174" s="1">
        <v>0</v>
      </c>
      <c r="F174" s="1">
        <v>0</v>
      </c>
      <c r="G174" s="2">
        <f t="shared" si="0"/>
        <v>174540.39199999999</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118328</v>
      </c>
      <c r="D175" s="1">
        <f>'PR-RAS'!E179</f>
        <v>82533.72</v>
      </c>
      <c r="E175" s="1">
        <v>0</v>
      </c>
      <c r="F175" s="1">
        <v>0</v>
      </c>
      <c r="G175" s="2">
        <f t="shared" si="0"/>
        <v>49310.806559999997</v>
      </c>
      <c r="H175" s="2">
        <f t="shared" si="1"/>
        <v>0.27999999999883585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1920</v>
      </c>
      <c r="E176" s="1">
        <v>0</v>
      </c>
      <c r="F176" s="1">
        <v>0</v>
      </c>
      <c r="G176" s="2">
        <f t="shared" si="0"/>
        <v>1007.9999999999999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110710</v>
      </c>
      <c r="D177" s="1">
        <f>'PR-RAS'!E181</f>
        <v>86451.94</v>
      </c>
      <c r="E177" s="1">
        <v>0</v>
      </c>
      <c r="F177" s="1">
        <v>0</v>
      </c>
      <c r="G177" s="2">
        <f t="shared" si="0"/>
        <v>49916.042880000001</v>
      </c>
      <c r="H177" s="2">
        <f t="shared" si="1"/>
        <v>5.9999999997671694E-2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52753</v>
      </c>
      <c r="D179" s="1">
        <f>'PR-RAS'!E183</f>
        <v>73220.63</v>
      </c>
      <c r="E179" s="1">
        <v>0</v>
      </c>
      <c r="F179" s="1">
        <v>0</v>
      </c>
      <c r="G179" s="2">
        <f t="shared" si="0"/>
        <v>35456.578280000002</v>
      </c>
      <c r="H179" s="2">
        <f t="shared" si="1"/>
        <v>0.36999999999534339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42818</v>
      </c>
      <c r="D180" s="1">
        <f>'PR-RAS'!E184</f>
        <v>27155.040000000001</v>
      </c>
      <c r="E180" s="1">
        <v>0</v>
      </c>
      <c r="F180" s="1">
        <v>0</v>
      </c>
      <c r="G180" s="2">
        <f t="shared" si="0"/>
        <v>17385.926319999999</v>
      </c>
      <c r="H180" s="2">
        <f t="shared" si="1"/>
        <v>4.0000000000873115E-2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11775</v>
      </c>
      <c r="D181" s="1">
        <f>'PR-RAS'!E185</f>
        <v>10425</v>
      </c>
      <c r="E181" s="1">
        <v>0</v>
      </c>
      <c r="F181" s="1">
        <v>0</v>
      </c>
      <c r="G181" s="2">
        <f t="shared" si="0"/>
        <v>5872.5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58191</v>
      </c>
      <c r="D182" s="1">
        <f>'PR-RAS'!E186</f>
        <v>55704.54</v>
      </c>
      <c r="E182" s="1">
        <v>0</v>
      </c>
      <c r="F182" s="1">
        <v>0</v>
      </c>
      <c r="G182" s="2">
        <f t="shared" si="0"/>
        <v>30697.61448</v>
      </c>
      <c r="H182" s="2">
        <f t="shared" si="1"/>
        <v>0.45999999999912689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48164</v>
      </c>
      <c r="D184" s="1">
        <f>'PR-RAS'!E188</f>
        <v>165205.12</v>
      </c>
      <c r="E184" s="1">
        <v>0</v>
      </c>
      <c r="F184" s="1">
        <v>0</v>
      </c>
      <c r="G184" s="2">
        <f t="shared" si="0"/>
        <v>69279.085919999998</v>
      </c>
      <c r="H184" s="2">
        <f t="shared" si="1"/>
        <v>0.11999999999534339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8330</v>
      </c>
      <c r="D185" s="1">
        <f>'PR-RAS'!E189</f>
        <v>40637.99</v>
      </c>
      <c r="E185" s="1">
        <v>0</v>
      </c>
      <c r="F185" s="1">
        <v>0</v>
      </c>
      <c r="G185" s="2">
        <f t="shared" si="0"/>
        <v>16487.500319999999</v>
      </c>
      <c r="H185" s="2">
        <f t="shared" si="1"/>
        <v>1.0000000002037268E-2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2717.67</v>
      </c>
      <c r="E187" s="1">
        <v>0</v>
      </c>
      <c r="F187" s="1">
        <v>0</v>
      </c>
      <c r="G187" s="2">
        <f t="shared" si="0"/>
        <v>1010.97324</v>
      </c>
      <c r="H187" s="2">
        <f t="shared" si="1"/>
        <v>0.32999999999992724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2190</v>
      </c>
      <c r="D188" s="1">
        <f>'PR-RAS'!E192</f>
        <v>4550.4799999999996</v>
      </c>
      <c r="E188" s="1">
        <v>0</v>
      </c>
      <c r="F188" s="1">
        <v>0</v>
      </c>
      <c r="G188" s="2">
        <f t="shared" si="0"/>
        <v>2111.4095199999997</v>
      </c>
      <c r="H188" s="2">
        <f t="shared" si="1"/>
        <v>0.47999999999956344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30488</v>
      </c>
      <c r="D189" s="1">
        <f>'PR-RAS'!E193</f>
        <v>33487.5</v>
      </c>
      <c r="E189" s="1">
        <v>0</v>
      </c>
      <c r="F189" s="1">
        <v>0</v>
      </c>
      <c r="G189" s="2">
        <f t="shared" si="0"/>
        <v>18323.044000000002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6328.12</v>
      </c>
      <c r="E190" s="1">
        <v>0</v>
      </c>
      <c r="F190" s="1">
        <v>0</v>
      </c>
      <c r="G190" s="2">
        <f t="shared" si="0"/>
        <v>2392.02936</v>
      </c>
      <c r="H190" s="2">
        <f t="shared" si="1"/>
        <v>0.11999999999989086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7156</v>
      </c>
      <c r="D191" s="1">
        <f>'PR-RAS'!E195</f>
        <v>77483.360000000001</v>
      </c>
      <c r="E191" s="1">
        <v>0</v>
      </c>
      <c r="F191" s="1">
        <v>0</v>
      </c>
      <c r="G191" s="2">
        <f t="shared" si="0"/>
        <v>30803.316800000001</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17535</v>
      </c>
      <c r="D192" s="1">
        <f>'PR-RAS'!E196</f>
        <v>23423.239999999998</v>
      </c>
      <c r="E192" s="1">
        <v>0</v>
      </c>
      <c r="F192" s="1">
        <v>0</v>
      </c>
      <c r="G192" s="2">
        <f t="shared" si="0"/>
        <v>12296.86268</v>
      </c>
      <c r="H192" s="2">
        <f t="shared" si="1"/>
        <v>0.23999999999796273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17535</v>
      </c>
      <c r="D206" s="1">
        <f>'PR-RAS'!E210</f>
        <v>23423.239999999998</v>
      </c>
      <c r="E206" s="1">
        <v>0</v>
      </c>
      <c r="F206" s="1">
        <v>0</v>
      </c>
      <c r="G206" s="2">
        <f t="shared" si="0"/>
        <v>13198.203399999999</v>
      </c>
      <c r="H206" s="2">
        <f t="shared" si="1"/>
        <v>0.23999999999796273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6803</v>
      </c>
      <c r="D207" s="1">
        <f>'PR-RAS'!E211</f>
        <v>11103.26</v>
      </c>
      <c r="E207" s="1">
        <v>0</v>
      </c>
      <c r="F207" s="1">
        <v>0</v>
      </c>
      <c r="G207" s="2">
        <f t="shared" si="0"/>
        <v>5975.9611199999999</v>
      </c>
      <c r="H207" s="2">
        <f t="shared" si="1"/>
        <v>0.26000000000021828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6371</v>
      </c>
      <c r="D209" s="1">
        <f>'PR-RAS'!E213</f>
        <v>10601.22</v>
      </c>
      <c r="E209" s="1">
        <v>0</v>
      </c>
      <c r="F209" s="1">
        <v>0</v>
      </c>
      <c r="G209" s="2">
        <f t="shared" si="0"/>
        <v>5735.2755199999992</v>
      </c>
      <c r="H209" s="2">
        <f t="shared" si="1"/>
        <v>0.21999999999934516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4361</v>
      </c>
      <c r="D210" s="1">
        <f>'PR-RAS'!E214</f>
        <v>1718.76</v>
      </c>
      <c r="E210" s="1">
        <v>0</v>
      </c>
      <c r="F210" s="1">
        <v>0</v>
      </c>
      <c r="G210" s="2">
        <f t="shared" si="0"/>
        <v>1629.89068</v>
      </c>
      <c r="H210" s="2">
        <f t="shared" si="1"/>
        <v>0.24000000000000909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563695</v>
      </c>
      <c r="D248" s="1">
        <f>'PR-RAS'!E252</f>
        <v>334623.8</v>
      </c>
      <c r="E248" s="1">
        <v>0</v>
      </c>
      <c r="F248" s="1">
        <v>0</v>
      </c>
      <c r="G248" s="2">
        <f t="shared" si="0"/>
        <v>304536.8222</v>
      </c>
      <c r="H248" s="2">
        <f t="shared" si="1"/>
        <v>0.20000000001164153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563695</v>
      </c>
      <c r="D255" s="1">
        <f>'PR-RAS'!E259</f>
        <v>334623.8</v>
      </c>
      <c r="E255" s="1">
        <v>0</v>
      </c>
      <c r="F255" s="1">
        <v>0</v>
      </c>
      <c r="G255" s="2">
        <f t="shared" si="0"/>
        <v>313167.4204</v>
      </c>
      <c r="H255" s="2">
        <f t="shared" si="1"/>
        <v>0.20000000001164153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563695</v>
      </c>
      <c r="D257" s="1">
        <f>'PR-RAS'!E261</f>
        <v>334623.8</v>
      </c>
      <c r="E257" s="1">
        <v>0</v>
      </c>
      <c r="F257" s="1">
        <v>0</v>
      </c>
      <c r="G257" s="2">
        <f t="shared" si="0"/>
        <v>315633.30560000002</v>
      </c>
      <c r="H257" s="2">
        <f t="shared" si="1"/>
        <v>0.20000000001164153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13469653</v>
      </c>
      <c r="D285" s="1">
        <f>'PR-RAS'!E289</f>
        <v>14387275.680000002</v>
      </c>
      <c r="E285" s="1">
        <v>0</v>
      </c>
      <c r="F285" s="1">
        <v>0</v>
      </c>
      <c r="G285" s="2">
        <f t="shared" si="8"/>
        <v>11997354.038239999</v>
      </c>
      <c r="H285" s="2">
        <f t="shared" si="9"/>
        <v>0.31999999843537807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265208.62999999709</v>
      </c>
      <c r="E286" s="1">
        <v>0</v>
      </c>
      <c r="F286" s="1">
        <v>0</v>
      </c>
      <c r="G286" s="2">
        <f t="shared" si="8"/>
        <v>151168.91909999834</v>
      </c>
      <c r="H286" s="2">
        <f t="shared" si="9"/>
        <v>0.37000000290572643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118736</v>
      </c>
      <c r="D287" s="1">
        <f>'PR-RAS'!E291</f>
        <v>0</v>
      </c>
      <c r="E287" s="1">
        <v>0</v>
      </c>
      <c r="F287" s="1">
        <v>0</v>
      </c>
      <c r="G287" s="2">
        <f t="shared" si="8"/>
        <v>33958.495999999999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137743</v>
      </c>
      <c r="D290" s="1">
        <f>'PR-RAS'!E294</f>
        <v>140870.16</v>
      </c>
      <c r="E290" s="1">
        <v>0</v>
      </c>
      <c r="F290" s="1">
        <v>0</v>
      </c>
      <c r="G290" s="2">
        <f t="shared" si="8"/>
        <v>121230.67947999999</v>
      </c>
      <c r="H290" s="2">
        <f t="shared" si="9"/>
        <v>0.16000000000349246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91166</v>
      </c>
      <c r="D291" s="1">
        <f>'PR-RAS'!E295</f>
        <v>86665.65</v>
      </c>
      <c r="E291" s="1">
        <v>0</v>
      </c>
      <c r="F291" s="1">
        <v>0</v>
      </c>
      <c r="G291" s="2">
        <f t="shared" si="8"/>
        <v>76704.21699999999</v>
      </c>
      <c r="H291" s="2">
        <f t="shared" si="9"/>
        <v>0.35000000000582077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7473</v>
      </c>
      <c r="D345" s="1">
        <f>'PR-RAS'!E350</f>
        <v>34309.1</v>
      </c>
      <c r="E345" s="1">
        <v>0</v>
      </c>
      <c r="F345" s="1">
        <v>0</v>
      </c>
      <c r="G345" s="2">
        <f t="shared" si="8"/>
        <v>26175.372799999997</v>
      </c>
      <c r="H345" s="2">
        <f t="shared" si="9"/>
        <v>9.9999999998544808E-2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7473</v>
      </c>
      <c r="D358" s="1">
        <f>'PR-RAS'!E363</f>
        <v>34309.1</v>
      </c>
      <c r="E358" s="1">
        <v>0</v>
      </c>
      <c r="F358" s="1">
        <v>0</v>
      </c>
      <c r="G358" s="2">
        <f t="shared" si="8"/>
        <v>27164.558399999998</v>
      </c>
      <c r="H358" s="2">
        <f t="shared" si="9"/>
        <v>9.9999999998544808E-2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17225.25</v>
      </c>
      <c r="E364" s="1">
        <v>0</v>
      </c>
      <c r="F364" s="1">
        <v>0</v>
      </c>
      <c r="G364" s="2">
        <f t="shared" si="8"/>
        <v>12505.531499999999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1818.75</v>
      </c>
      <c r="E365" s="1">
        <v>0</v>
      </c>
      <c r="F365" s="1">
        <v>0</v>
      </c>
      <c r="G365" s="2">
        <f t="shared" si="8"/>
        <v>1324.05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15406.5</v>
      </c>
      <c r="E371" s="1">
        <v>0</v>
      </c>
      <c r="F371" s="1">
        <v>0</v>
      </c>
      <c r="G371" s="2">
        <f t="shared" si="8"/>
        <v>11400.81</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7473</v>
      </c>
      <c r="D378" s="1">
        <f>'PR-RAS'!E383</f>
        <v>17083.849999999999</v>
      </c>
      <c r="E378" s="1">
        <v>0</v>
      </c>
      <c r="F378" s="1">
        <v>0</v>
      </c>
      <c r="G378" s="2">
        <f t="shared" si="8"/>
        <v>15698.543899999999</v>
      </c>
      <c r="H378" s="2">
        <f t="shared" si="9"/>
        <v>0.15000000000145519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7473</v>
      </c>
      <c r="D379" s="1">
        <f>'PR-RAS'!E384</f>
        <v>17083.849999999999</v>
      </c>
      <c r="E379" s="1">
        <v>0</v>
      </c>
      <c r="F379" s="1">
        <v>0</v>
      </c>
      <c r="G379" s="2">
        <f t="shared" si="8"/>
        <v>15740.184599999999</v>
      </c>
      <c r="H379" s="2">
        <f t="shared" si="9"/>
        <v>0.15000000000145519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7473</v>
      </c>
      <c r="D403" s="1">
        <f>'PR-RAS'!E408</f>
        <v>34309.1</v>
      </c>
      <c r="E403" s="1">
        <v>0</v>
      </c>
      <c r="F403" s="1">
        <v>0</v>
      </c>
      <c r="G403" s="2">
        <f t="shared" si="8"/>
        <v>30588.662400000001</v>
      </c>
      <c r="H403" s="2">
        <f t="shared" si="9"/>
        <v>9.9999999998544808E-2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13350917</v>
      </c>
      <c r="D407" s="1">
        <f>'PR-RAS'!E412</f>
        <v>14652484.309999999</v>
      </c>
      <c r="E407" s="1">
        <v>0</v>
      </c>
      <c r="F407" s="1">
        <v>0</v>
      </c>
      <c r="G407" s="2">
        <f t="shared" si="8"/>
        <v>17318289.561719999</v>
      </c>
      <c r="H407" s="2">
        <f t="shared" si="9"/>
        <v>0.30999999865889549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13477126</v>
      </c>
      <c r="D408" s="1">
        <f>'PR-RAS'!E413</f>
        <v>14421584.780000001</v>
      </c>
      <c r="E408" s="1">
        <v>0</v>
      </c>
      <c r="F408" s="1">
        <v>0</v>
      </c>
      <c r="G408" s="2">
        <f t="shared" si="8"/>
        <v>17224360.292920001</v>
      </c>
      <c r="H408" s="2">
        <f t="shared" si="9"/>
        <v>0.2199999988079071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230899.52999999747</v>
      </c>
      <c r="E409" s="1">
        <v>0</v>
      </c>
      <c r="F409" s="1">
        <v>0</v>
      </c>
      <c r="G409" s="2">
        <f t="shared" si="8"/>
        <v>188414.01647999792</v>
      </c>
      <c r="H409" s="2">
        <f t="shared" si="9"/>
        <v>0.4700000025331974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126209</v>
      </c>
      <c r="D410" s="1">
        <f>'PR-RAS'!E415</f>
        <v>0</v>
      </c>
      <c r="E410" s="1">
        <v>0</v>
      </c>
      <c r="F410" s="1">
        <v>0</v>
      </c>
      <c r="G410" s="2">
        <f t="shared" si="8"/>
        <v>51619.481</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137743</v>
      </c>
      <c r="D413" s="1">
        <f>'PR-RAS'!E418</f>
        <v>140870.16</v>
      </c>
      <c r="E413" s="1">
        <v>0</v>
      </c>
      <c r="F413" s="1">
        <v>0</v>
      </c>
      <c r="G413" s="2">
        <f t="shared" si="8"/>
        <v>172827.12784</v>
      </c>
      <c r="H413" s="2">
        <f t="shared" si="9"/>
        <v>0.16000000000349246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402168</v>
      </c>
      <c r="D632" s="1">
        <f>'PR-RAS'!E638</f>
        <v>528375.48</v>
      </c>
      <c r="E632" s="1">
        <v>0</v>
      </c>
      <c r="F632" s="1">
        <v>0</v>
      </c>
      <c r="G632" s="2">
        <f t="shared" si="10"/>
        <v>920577.86375999998</v>
      </c>
      <c r="H632" s="2">
        <f t="shared" si="11"/>
        <v>0.47999999998137355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13350917</v>
      </c>
      <c r="D633" s="1">
        <f>'PR-RAS'!E639</f>
        <v>14652484.309999999</v>
      </c>
      <c r="E633" s="1">
        <v>0</v>
      </c>
      <c r="F633" s="1">
        <v>0</v>
      </c>
      <c r="G633" s="2">
        <f t="shared" si="10"/>
        <v>26958519.71184</v>
      </c>
      <c r="H633" s="2">
        <f t="shared" si="11"/>
        <v>0.30999999865889549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13477126</v>
      </c>
      <c r="D634" s="1">
        <f>'PR-RAS'!E640</f>
        <v>14421584.780000001</v>
      </c>
      <c r="E634" s="1">
        <v>0</v>
      </c>
      <c r="F634" s="1">
        <v>0</v>
      </c>
      <c r="G634" s="2">
        <f t="shared" si="10"/>
        <v>26788747.089480001</v>
      </c>
      <c r="H634" s="2">
        <f t="shared" si="11"/>
        <v>0.2199999988079071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230899.52999999747</v>
      </c>
      <c r="E635" s="1">
        <v>0</v>
      </c>
      <c r="F635" s="1">
        <v>0</v>
      </c>
      <c r="G635" s="2">
        <f t="shared" si="10"/>
        <v>292780.6040399968</v>
      </c>
      <c r="H635" s="2">
        <f t="shared" si="11"/>
        <v>0.4700000025331974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126209</v>
      </c>
      <c r="D636" s="1">
        <f>'PR-RAS'!E642</f>
        <v>0</v>
      </c>
      <c r="E636" s="1">
        <v>0</v>
      </c>
      <c r="F636" s="1">
        <v>0</v>
      </c>
      <c r="G636" s="2">
        <f t="shared" si="10"/>
        <v>80142.714999999997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402168</v>
      </c>
      <c r="D638" s="1">
        <f>'PR-RAS'!E644</f>
        <v>528375.48</v>
      </c>
      <c r="E638" s="1">
        <v>0</v>
      </c>
      <c r="F638" s="1">
        <v>0</v>
      </c>
      <c r="G638" s="2">
        <f t="shared" si="10"/>
        <v>929331.37751999998</v>
      </c>
      <c r="H638" s="2">
        <f t="shared" si="11"/>
        <v>0.47999999998137355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528377</v>
      </c>
      <c r="D640" s="1">
        <f>'PR-RAS'!E646</f>
        <v>297475.95000000251</v>
      </c>
      <c r="E640" s="1">
        <v>0</v>
      </c>
      <c r="F640" s="1">
        <v>0</v>
      </c>
      <c r="G640" s="2">
        <f t="shared" si="10"/>
        <v>717807.16710000322</v>
      </c>
      <c r="H640" s="2">
        <f t="shared" si="11"/>
        <v>4.9999997485429049E-2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941503</v>
      </c>
      <c r="D641" s="1">
        <f>'PR-RAS'!E647</f>
        <v>1038107.94</v>
      </c>
      <c r="E641" s="1">
        <v>0</v>
      </c>
      <c r="F641" s="1">
        <v>0</v>
      </c>
      <c r="G641" s="2">
        <f t="shared" si="10"/>
        <v>1931340.0832</v>
      </c>
      <c r="H641" s="2">
        <f t="shared" si="11"/>
        <v>6.0000000055879354E-2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6224</v>
      </c>
      <c r="D642" s="1">
        <f>'PR-RAS'!E649</f>
        <v>40220.370000000003</v>
      </c>
      <c r="E642" s="1">
        <v>0</v>
      </c>
      <c r="F642" s="1">
        <v>0</v>
      </c>
      <c r="G642" s="2">
        <f t="shared" si="10"/>
        <v>55552.098340000004</v>
      </c>
      <c r="H642" s="2">
        <f t="shared" si="11"/>
        <v>0.37000000000261934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3237382</v>
      </c>
      <c r="D643" s="1">
        <f>'PR-RAS'!E650</f>
        <v>4141745.18</v>
      </c>
      <c r="E643" s="1">
        <v>0</v>
      </c>
      <c r="F643" s="1">
        <v>0</v>
      </c>
      <c r="G643" s="2">
        <f t="shared" si="10"/>
        <v>7396400.0551199997</v>
      </c>
      <c r="H643" s="2">
        <f t="shared" si="11"/>
        <v>0.18000000016763806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3203386</v>
      </c>
      <c r="D644" s="1">
        <f>'PR-RAS'!E651</f>
        <v>4145255.63</v>
      </c>
      <c r="E644" s="1">
        <v>0</v>
      </c>
      <c r="F644" s="1">
        <v>0</v>
      </c>
      <c r="G644" s="2">
        <f t="shared" si="10"/>
        <v>7390575.9381799996</v>
      </c>
      <c r="H644" s="2">
        <f t="shared" si="11"/>
        <v>0.37000000011175871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40220</v>
      </c>
      <c r="D645" s="1">
        <f>'PR-RAS'!E652</f>
        <v>36709.920000000391</v>
      </c>
      <c r="E645" s="1">
        <v>0</v>
      </c>
      <c r="F645" s="1">
        <v>0</v>
      </c>
      <c r="G645" s="2">
        <f t="shared" si="10"/>
        <v>73184.056960000511</v>
      </c>
      <c r="H645" s="2">
        <f t="shared" si="11"/>
        <v>7.9999999608844519E-2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87</v>
      </c>
      <c r="E647" s="1">
        <v>0</v>
      </c>
      <c r="F647" s="1">
        <v>0</v>
      </c>
      <c r="G647" s="2">
        <f t="shared" si="10"/>
        <v>168.60599999999999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86</v>
      </c>
      <c r="D649" s="1">
        <f>'PR-RAS'!E656</f>
        <v>86</v>
      </c>
      <c r="E649" s="1">
        <v>0</v>
      </c>
      <c r="F649" s="1">
        <v>0</v>
      </c>
      <c r="G649" s="2">
        <f t="shared" si="10"/>
        <v>167.184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10835464</v>
      </c>
      <c r="D668" s="1">
        <f>'PR-RAS'!E675</f>
        <v>11341181.060000001</v>
      </c>
      <c r="E668" s="1">
        <v>0</v>
      </c>
      <c r="F668" s="1">
        <v>0</v>
      </c>
      <c r="G668" s="2">
        <f t="shared" si="10"/>
        <v>22356390.022040002</v>
      </c>
      <c r="H668" s="2">
        <f t="shared" si="11"/>
        <v>6.0000000521540642E-2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480718</v>
      </c>
      <c r="D703" s="1">
        <f>'PR-RAS'!E710</f>
        <v>607075.72</v>
      </c>
      <c r="E703" s="1">
        <v>0</v>
      </c>
      <c r="F703" s="1">
        <v>0</v>
      </c>
      <c r="G703" s="2">
        <f t="shared" si="10"/>
        <v>1189798.3468799999</v>
      </c>
      <c r="H703" s="2">
        <f t="shared" si="11"/>
        <v>0.28000000002793968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30693</v>
      </c>
      <c r="D709" s="1">
        <f>'PR-RAS'!E716</f>
        <v>49225.48</v>
      </c>
      <c r="E709" s="1">
        <v>0</v>
      </c>
      <c r="F709" s="1">
        <v>0</v>
      </c>
      <c r="G709" s="2">
        <f t="shared" si="10"/>
        <v>91433.923679999993</v>
      </c>
      <c r="H709" s="2">
        <f t="shared" si="11"/>
        <v>0.48000000000320142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47675</v>
      </c>
      <c r="D710" s="1">
        <f>'PR-RAS'!E717</f>
        <v>28252.07</v>
      </c>
      <c r="E710" s="1">
        <v>0</v>
      </c>
      <c r="F710" s="1">
        <v>0</v>
      </c>
      <c r="G710" s="2">
        <f t="shared" si="10"/>
        <v>73863.010259999995</v>
      </c>
      <c r="H710" s="2">
        <f t="shared" si="11"/>
        <v>6.9999999999708962E-2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217246</v>
      </c>
      <c r="D711" s="1">
        <f>'PR-RAS'!E718</f>
        <v>231122.15</v>
      </c>
      <c r="E711" s="1">
        <v>0</v>
      </c>
      <c r="F711" s="1">
        <v>0</v>
      </c>
      <c r="G711" s="2">
        <f t="shared" si="10"/>
        <v>482438.11300000001</v>
      </c>
      <c r="H711" s="2">
        <f t="shared" si="11"/>
        <v>0.14999999999417923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20520</v>
      </c>
      <c r="D713" s="1">
        <f>'PR-RAS'!E720</f>
        <v>36000</v>
      </c>
      <c r="E713" s="1">
        <v>0</v>
      </c>
      <c r="F713" s="1">
        <v>0</v>
      </c>
      <c r="G713" s="2">
        <f t="shared" si="10"/>
        <v>65874.239999999991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7387</v>
      </c>
      <c r="D715" s="1">
        <f>'PR-RAS'!E722</f>
        <v>17470.86</v>
      </c>
      <c r="E715" s="1">
        <v>0</v>
      </c>
      <c r="F715" s="1">
        <v>0</v>
      </c>
      <c r="G715" s="2">
        <f t="shared" si="10"/>
        <v>30222.70608</v>
      </c>
      <c r="H715" s="2">
        <f t="shared" si="11"/>
        <v>0.13999999999941792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29241</v>
      </c>
      <c r="D716" s="1">
        <f>'PR-RAS'!E723</f>
        <v>0</v>
      </c>
      <c r="E716" s="1">
        <v>0</v>
      </c>
      <c r="F716" s="1">
        <v>0</v>
      </c>
      <c r="G716" s="2">
        <f t="shared" si="10"/>
        <v>20907.314999999999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8330</v>
      </c>
      <c r="D718" s="1">
        <f>'PR-RAS'!E725</f>
        <v>40637.99</v>
      </c>
      <c r="E718" s="1">
        <v>0</v>
      </c>
      <c r="F718" s="1">
        <v>0</v>
      </c>
      <c r="G718" s="2">
        <f t="shared" si="10"/>
        <v>64247.487659999992</v>
      </c>
      <c r="H718" s="2">
        <f t="shared" si="11"/>
        <v>1.0000000002037268E-2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563695</v>
      </c>
      <c r="D821" s="1">
        <f>'PR-RAS'!E828</f>
        <v>334623.8</v>
      </c>
      <c r="E821" s="1">
        <v>0</v>
      </c>
      <c r="F821" s="1">
        <v>0</v>
      </c>
      <c r="G821" s="2">
        <f t="shared" si="18"/>
        <v>1011012.932</v>
      </c>
      <c r="H821" s="2">
        <f t="shared" si="19"/>
        <v>0.20000000001164153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57757698</v>
      </c>
      <c r="D984" s="6">
        <f>BILANCA!E6</f>
        <v>56929115.689999998</v>
      </c>
      <c r="E984" s="6">
        <v>0</v>
      </c>
      <c r="F984" s="6">
        <v>0</v>
      </c>
      <c r="G984" s="7">
        <f t="shared" ref="G984:G1241" si="22">B984/1000*C984+B984/500*D984</f>
        <v>171615.92937999999</v>
      </c>
      <c r="H984" s="7">
        <f t="shared" si="19"/>
        <v>0.31000000238418579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56436967</v>
      </c>
      <c r="D985" s="1">
        <f>BILANCA!E7</f>
        <v>55579715.369999997</v>
      </c>
      <c r="E985" s="1">
        <v>0</v>
      </c>
      <c r="F985" s="1">
        <v>0</v>
      </c>
      <c r="G985" s="2">
        <f t="shared" si="22"/>
        <v>335192.79547999997</v>
      </c>
      <c r="H985" s="2">
        <f t="shared" si="19"/>
        <v>0.36999999731779099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56436053</v>
      </c>
      <c r="D990" s="1">
        <f>BILANCA!E12</f>
        <v>55578801.029999994</v>
      </c>
      <c r="E990" s="1">
        <v>0</v>
      </c>
      <c r="F990" s="1">
        <v>0</v>
      </c>
      <c r="G990" s="2">
        <f t="shared" si="22"/>
        <v>1173155.5854199999</v>
      </c>
      <c r="H990" s="2">
        <f t="shared" si="19"/>
        <v>2.9999993741512299E-2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55404260</v>
      </c>
      <c r="D991" s="1">
        <f>BILANCA!E13</f>
        <v>54681808.059999995</v>
      </c>
      <c r="E991" s="1">
        <v>0</v>
      </c>
      <c r="F991" s="1">
        <v>0</v>
      </c>
      <c r="G991" s="2">
        <f t="shared" si="22"/>
        <v>1318143.00896</v>
      </c>
      <c r="H991" s="2">
        <f t="shared" si="19"/>
        <v>5.9999994933605194E-2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57796124</v>
      </c>
      <c r="D993" s="1">
        <f>BILANCA!E15</f>
        <v>57796124.259999998</v>
      </c>
      <c r="E993" s="1">
        <v>0</v>
      </c>
      <c r="F993" s="1">
        <v>0</v>
      </c>
      <c r="G993" s="2">
        <f t="shared" si="22"/>
        <v>1733883.7252</v>
      </c>
      <c r="H993" s="2">
        <f t="shared" si="19"/>
        <v>0.25999999791383743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2391864</v>
      </c>
      <c r="D996" s="1">
        <f>BILANCA!E18</f>
        <v>3114316.2</v>
      </c>
      <c r="E996" s="1">
        <v>0</v>
      </c>
      <c r="F996" s="1">
        <v>0</v>
      </c>
      <c r="G996" s="2">
        <f t="shared" si="22"/>
        <v>112066.4532</v>
      </c>
      <c r="H996" s="2">
        <f t="shared" si="19"/>
        <v>0.20000000018626451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720143</v>
      </c>
      <c r="D997" s="1">
        <f>BILANCA!E19</f>
        <v>568258.82999999996</v>
      </c>
      <c r="E997" s="1">
        <v>0</v>
      </c>
      <c r="F997" s="1">
        <v>0</v>
      </c>
      <c r="G997" s="2">
        <f t="shared" si="22"/>
        <v>25993.249239999997</v>
      </c>
      <c r="H997" s="2">
        <f t="shared" si="19"/>
        <v>0.17000000004190952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941726</v>
      </c>
      <c r="D998" s="1">
        <f>BILANCA!E20</f>
        <v>943544.75</v>
      </c>
      <c r="E998" s="1">
        <v>0</v>
      </c>
      <c r="F998" s="1">
        <v>0</v>
      </c>
      <c r="G998" s="2">
        <f t="shared" si="22"/>
        <v>42432.232499999998</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32805</v>
      </c>
      <c r="D999" s="1">
        <f>BILANCA!E21</f>
        <v>32805.22</v>
      </c>
      <c r="E999" s="1">
        <v>0</v>
      </c>
      <c r="F999" s="1">
        <v>0</v>
      </c>
      <c r="G999" s="2">
        <f t="shared" si="22"/>
        <v>1574.6470399999998</v>
      </c>
      <c r="H999" s="2">
        <f t="shared" si="19"/>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38297</v>
      </c>
      <c r="D1000" s="1">
        <f>BILANCA!E22</f>
        <v>38296.71</v>
      </c>
      <c r="E1000" s="1">
        <v>0</v>
      </c>
      <c r="F1000" s="1">
        <v>0</v>
      </c>
      <c r="G1000" s="2">
        <f t="shared" si="22"/>
        <v>1953.1371400000003</v>
      </c>
      <c r="H1000" s="2">
        <f t="shared" si="19"/>
        <v>0.29000000000087311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9449</v>
      </c>
      <c r="D1001" s="1">
        <f>BILANCA!E23</f>
        <v>9449.35</v>
      </c>
      <c r="E1001" s="1">
        <v>0</v>
      </c>
      <c r="F1001" s="1">
        <v>0</v>
      </c>
      <c r="G1001" s="2">
        <f t="shared" si="22"/>
        <v>510.2586</v>
      </c>
      <c r="H1001" s="2">
        <f t="shared" si="19"/>
        <v>0.3500000000003638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39770</v>
      </c>
      <c r="D1002" s="1">
        <f>BILANCA!E24</f>
        <v>39770.42</v>
      </c>
      <c r="E1002" s="1">
        <v>0</v>
      </c>
      <c r="F1002" s="1">
        <v>0</v>
      </c>
      <c r="G1002" s="2">
        <f t="shared" si="22"/>
        <v>2266.9059600000001</v>
      </c>
      <c r="H1002" s="2">
        <f t="shared" si="19"/>
        <v>0.41999999999825377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11374</v>
      </c>
      <c r="D1003" s="1">
        <f>BILANCA!E25</f>
        <v>11373.52</v>
      </c>
      <c r="E1003" s="1">
        <v>0</v>
      </c>
      <c r="F1003" s="1">
        <v>0</v>
      </c>
      <c r="G1003" s="2">
        <f t="shared" si="22"/>
        <v>682.4208000000001</v>
      </c>
      <c r="H1003" s="2">
        <f t="shared" si="19"/>
        <v>0.47999999999956344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223257</v>
      </c>
      <c r="D1004" s="1">
        <f>BILANCA!E26</f>
        <v>238663.47</v>
      </c>
      <c r="E1004" s="1">
        <v>0</v>
      </c>
      <c r="F1004" s="1">
        <v>0</v>
      </c>
      <c r="G1004" s="2">
        <f t="shared" si="22"/>
        <v>14712.262740000002</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576535</v>
      </c>
      <c r="D1006" s="1">
        <f>BILANCA!E28</f>
        <v>745644.61</v>
      </c>
      <c r="E1006" s="1">
        <v>0</v>
      </c>
      <c r="F1006" s="1">
        <v>0</v>
      </c>
      <c r="G1006" s="2">
        <f t="shared" si="22"/>
        <v>47559.957060000001</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311650</v>
      </c>
      <c r="D1013" s="1">
        <f>BILANCA!E35</f>
        <v>328734.14</v>
      </c>
      <c r="E1013" s="1">
        <v>0</v>
      </c>
      <c r="F1013" s="1">
        <v>0</v>
      </c>
      <c r="G1013" s="2">
        <f t="shared" si="22"/>
        <v>29073.5484</v>
      </c>
      <c r="H1013" s="2">
        <f t="shared" si="19"/>
        <v>0.14000000001396984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311650</v>
      </c>
      <c r="D1014" s="1">
        <f>BILANCA!E36</f>
        <v>328734.14</v>
      </c>
      <c r="E1014" s="1">
        <v>0</v>
      </c>
      <c r="F1014" s="1">
        <v>0</v>
      </c>
      <c r="G1014" s="2">
        <f t="shared" si="22"/>
        <v>30042.666680000002</v>
      </c>
      <c r="H1014" s="2">
        <f t="shared" si="19"/>
        <v>0.14000000001396984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914</v>
      </c>
      <c r="D1029" s="1">
        <f>BILANCA!E51</f>
        <v>914.34</v>
      </c>
      <c r="E1029" s="1">
        <v>0</v>
      </c>
      <c r="F1029" s="1">
        <v>0</v>
      </c>
      <c r="G1029" s="2">
        <f t="shared" si="22"/>
        <v>126.16328</v>
      </c>
      <c r="H1029" s="2">
        <f t="shared" si="19"/>
        <v>0.34000000000003183</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102097</v>
      </c>
      <c r="D1032" s="1">
        <f>BILANCA!E54</f>
        <v>109561.36</v>
      </c>
      <c r="E1032" s="1">
        <v>0</v>
      </c>
      <c r="F1032" s="1">
        <v>0</v>
      </c>
      <c r="G1032" s="2">
        <f t="shared" si="22"/>
        <v>15739.766280000002</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102097</v>
      </c>
      <c r="D1033" s="1">
        <f>BILANCA!E55</f>
        <v>109561.36</v>
      </c>
      <c r="E1033" s="1">
        <v>0</v>
      </c>
      <c r="F1033" s="1">
        <v>0</v>
      </c>
      <c r="G1033" s="2">
        <f t="shared" si="22"/>
        <v>16060.986000000001</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1320731</v>
      </c>
      <c r="D1046" s="1">
        <f>BILANCA!E68</f>
        <v>1349400.3199999998</v>
      </c>
      <c r="E1046" s="1">
        <v>0</v>
      </c>
      <c r="F1046" s="1">
        <v>0</v>
      </c>
      <c r="G1046" s="2">
        <f t="shared" si="22"/>
        <v>253230.49332000001</v>
      </c>
      <c r="H1046" s="2">
        <f t="shared" si="19"/>
        <v>0.31999999983236194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40220</v>
      </c>
      <c r="D1047" s="1">
        <f>BILANCA!E69</f>
        <v>36709.919999999998</v>
      </c>
      <c r="E1047" s="1">
        <v>0</v>
      </c>
      <c r="F1047" s="1">
        <v>0</v>
      </c>
      <c r="G1047" s="2">
        <f t="shared" si="22"/>
        <v>7272.9497599999995</v>
      </c>
      <c r="H1047" s="2">
        <f t="shared" si="19"/>
        <v>8.000000000174623E-2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39220</v>
      </c>
      <c r="D1048" s="1">
        <f>BILANCA!E70</f>
        <v>36702.339999999997</v>
      </c>
      <c r="E1048" s="1">
        <v>0</v>
      </c>
      <c r="F1048" s="1">
        <v>0</v>
      </c>
      <c r="G1048" s="2">
        <f t="shared" si="22"/>
        <v>7320.6041999999998</v>
      </c>
      <c r="H1048" s="2">
        <f t="shared" si="19"/>
        <v>0.33999999999650754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39220</v>
      </c>
      <c r="D1050" s="1">
        <f>BILANCA!E72</f>
        <v>36702.339999999997</v>
      </c>
      <c r="E1050" s="1">
        <v>0</v>
      </c>
      <c r="F1050" s="1">
        <v>0</v>
      </c>
      <c r="G1050" s="2">
        <f t="shared" si="22"/>
        <v>7545.8535599999996</v>
      </c>
      <c r="H1050" s="2">
        <f t="shared" si="19"/>
        <v>0.33999999999650754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1000</v>
      </c>
      <c r="D1054" s="1">
        <f>BILANCA!E76</f>
        <v>7.58</v>
      </c>
      <c r="E1054" s="1">
        <v>0</v>
      </c>
      <c r="F1054" s="1">
        <v>0</v>
      </c>
      <c r="G1054" s="2">
        <f t="shared" si="22"/>
        <v>72.076359999999994</v>
      </c>
      <c r="H1054" s="2">
        <f t="shared" si="19"/>
        <v>0.41999999999999993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201265</v>
      </c>
      <c r="D1056" s="1">
        <f>BILANCA!E78</f>
        <v>133712.29999999999</v>
      </c>
      <c r="E1056" s="1">
        <v>0</v>
      </c>
      <c r="F1056" s="1">
        <v>0</v>
      </c>
      <c r="G1056" s="2">
        <f t="shared" si="22"/>
        <v>34214.340799999998</v>
      </c>
      <c r="H1056" s="2">
        <f t="shared" si="19"/>
        <v>0.29999999998835847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201265</v>
      </c>
      <c r="D1064" s="1">
        <f>BILANCA!E86</f>
        <v>133712.29999999999</v>
      </c>
      <c r="E1064" s="1">
        <v>0</v>
      </c>
      <c r="F1064" s="1">
        <v>0</v>
      </c>
      <c r="G1064" s="2">
        <f t="shared" si="22"/>
        <v>37963.857600000003</v>
      </c>
      <c r="H1064" s="2">
        <f t="shared" si="19"/>
        <v>0.29999999998835847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137743</v>
      </c>
      <c r="D1124" s="1">
        <f>BILANCA!E146</f>
        <v>140870.16</v>
      </c>
      <c r="E1124" s="1">
        <v>0</v>
      </c>
      <c r="F1124" s="1">
        <v>0</v>
      </c>
      <c r="G1124" s="2">
        <f t="shared" si="22"/>
        <v>59147.148119999998</v>
      </c>
      <c r="H1124" s="2">
        <f t="shared" si="23"/>
        <v>0.16000000000349246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46577</v>
      </c>
      <c r="D1137" s="1">
        <f>BILANCA!E159</f>
        <v>54204.51</v>
      </c>
      <c r="E1137" s="1">
        <v>0</v>
      </c>
      <c r="F1137" s="1">
        <v>0</v>
      </c>
      <c r="G1137" s="2">
        <f t="shared" si="22"/>
        <v>23867.84708</v>
      </c>
      <c r="H1137" s="2">
        <f t="shared" si="23"/>
        <v>0.48999999999796273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91166</v>
      </c>
      <c r="D1138" s="1">
        <f>BILANCA!E160</f>
        <v>86665.65</v>
      </c>
      <c r="E1138" s="1">
        <v>0</v>
      </c>
      <c r="F1138" s="1">
        <v>0</v>
      </c>
      <c r="G1138" s="2">
        <f t="shared" si="22"/>
        <v>40997.0815</v>
      </c>
      <c r="H1138" s="2">
        <f t="shared" si="23"/>
        <v>0.35000000000582077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941503</v>
      </c>
      <c r="D1148" s="1">
        <f>BILANCA!E170</f>
        <v>1038107.94</v>
      </c>
      <c r="E1148" s="1">
        <v>0</v>
      </c>
      <c r="F1148" s="1">
        <v>0</v>
      </c>
      <c r="G1148" s="2">
        <f t="shared" si="22"/>
        <v>497923.6152</v>
      </c>
      <c r="H1148" s="2">
        <f t="shared" si="23"/>
        <v>6.0000000055879354E-2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941503</v>
      </c>
      <c r="D1151" s="1">
        <f>BILANCA!E173</f>
        <v>1038107.94</v>
      </c>
      <c r="E1151" s="1">
        <v>0</v>
      </c>
      <c r="F1151" s="1">
        <v>0</v>
      </c>
      <c r="G1151" s="2">
        <f t="shared" si="22"/>
        <v>506976.77184</v>
      </c>
      <c r="H1151" s="2">
        <f t="shared" si="23"/>
        <v>6.0000000055879354E-2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57757698</v>
      </c>
      <c r="D1152" s="1">
        <f>BILANCA!E175</f>
        <v>56929115.68999999</v>
      </c>
      <c r="E1152" s="1">
        <v>0</v>
      </c>
      <c r="F1152" s="1">
        <v>0</v>
      </c>
      <c r="G1152" s="2">
        <f t="shared" si="22"/>
        <v>29003092.065219998</v>
      </c>
      <c r="H1152" s="2">
        <f t="shared" si="23"/>
        <v>0.31000000983476639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1711364</v>
      </c>
      <c r="D1153" s="1">
        <f>BILANCA!E176</f>
        <v>1506006.1099999999</v>
      </c>
      <c r="E1153" s="1">
        <v>0</v>
      </c>
      <c r="F1153" s="1">
        <v>0</v>
      </c>
      <c r="G1153" s="2">
        <f t="shared" si="22"/>
        <v>802973.95739999996</v>
      </c>
      <c r="H1153" s="2">
        <f t="shared" si="23"/>
        <v>0.10999999986961484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1711364</v>
      </c>
      <c r="D1154" s="1">
        <f>BILANCA!E177</f>
        <v>1502143.6099999999</v>
      </c>
      <c r="E1154" s="1">
        <v>0</v>
      </c>
      <c r="F1154" s="1">
        <v>0</v>
      </c>
      <c r="G1154" s="2">
        <f t="shared" si="22"/>
        <v>806376.35862000007</v>
      </c>
      <c r="H1154" s="2">
        <f t="shared" si="23"/>
        <v>0.39000000013038516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938954</v>
      </c>
      <c r="D1155" s="1">
        <f>BILANCA!E178</f>
        <v>1035295.44</v>
      </c>
      <c r="E1155" s="1">
        <v>0</v>
      </c>
      <c r="F1155" s="1">
        <v>0</v>
      </c>
      <c r="G1155" s="2">
        <f t="shared" si="22"/>
        <v>517641.71935999993</v>
      </c>
      <c r="H1155" s="2">
        <f t="shared" si="23"/>
        <v>0.43999999994412065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558830</v>
      </c>
      <c r="D1156" s="1">
        <f>BILANCA!E179</f>
        <v>315861.86</v>
      </c>
      <c r="E1156" s="1">
        <v>0</v>
      </c>
      <c r="F1156" s="1">
        <v>0</v>
      </c>
      <c r="G1156" s="2">
        <f t="shared" si="22"/>
        <v>205965.79355999996</v>
      </c>
      <c r="H1156" s="2">
        <f t="shared" si="23"/>
        <v>0.14000000001396984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1541</v>
      </c>
      <c r="D1157" s="1">
        <f>BILANCA!E180</f>
        <v>62.5</v>
      </c>
      <c r="E1157" s="1">
        <v>0</v>
      </c>
      <c r="F1157" s="1">
        <v>0</v>
      </c>
      <c r="G1157" s="2">
        <f t="shared" si="22"/>
        <v>289.88399999999996</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1541</v>
      </c>
      <c r="D1160" s="1">
        <f>BILANCA!E183</f>
        <v>62.5</v>
      </c>
      <c r="E1160" s="1">
        <v>0</v>
      </c>
      <c r="F1160" s="1">
        <v>0</v>
      </c>
      <c r="G1160" s="2">
        <f t="shared" si="22"/>
        <v>294.88200000000001</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212039</v>
      </c>
      <c r="D1165" s="1">
        <f>BILANCA!E188</f>
        <v>150923.81</v>
      </c>
      <c r="E1165" s="1">
        <v>0</v>
      </c>
      <c r="F1165" s="1">
        <v>0</v>
      </c>
      <c r="G1165" s="2">
        <f t="shared" si="22"/>
        <v>93527.364839999995</v>
      </c>
      <c r="H1165" s="2">
        <f t="shared" si="23"/>
        <v>0.19000000000232831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3862.5</v>
      </c>
      <c r="E1166" s="1">
        <v>0</v>
      </c>
      <c r="F1166" s="1">
        <v>0</v>
      </c>
      <c r="G1166" s="2">
        <f t="shared" si="22"/>
        <v>1413.675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56046334</v>
      </c>
      <c r="D1214" s="1">
        <f>BILANCA!E237</f>
        <v>55423109.579999991</v>
      </c>
      <c r="E1214" s="1">
        <v>0</v>
      </c>
      <c r="F1214" s="1">
        <v>0</v>
      </c>
      <c r="G1214" s="2">
        <f t="shared" si="22"/>
        <v>38552179.779959999</v>
      </c>
      <c r="H1214" s="2">
        <f t="shared" si="23"/>
        <v>0.42000000923871994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56436968</v>
      </c>
      <c r="D1215" s="1">
        <f>BILANCA!E238</f>
        <v>55579715.369999997</v>
      </c>
      <c r="E1215" s="1">
        <v>0</v>
      </c>
      <c r="F1215" s="1">
        <v>0</v>
      </c>
      <c r="G1215" s="2">
        <f t="shared" si="22"/>
        <v>38882364.507679999</v>
      </c>
      <c r="H1215" s="2">
        <f t="shared" si="23"/>
        <v>0.36999999731779099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56436968</v>
      </c>
      <c r="D1216" s="1">
        <f>BILANCA!E239</f>
        <v>55579715.369999997</v>
      </c>
      <c r="E1216" s="1">
        <v>0</v>
      </c>
      <c r="F1216" s="1">
        <v>0</v>
      </c>
      <c r="G1216" s="2">
        <f t="shared" si="22"/>
        <v>39049960.90642</v>
      </c>
      <c r="H1216" s="2">
        <f t="shared" si="23"/>
        <v>0.36999999731779099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56436968</v>
      </c>
      <c r="D1217" s="1">
        <f>BILANCA!E240</f>
        <v>55579715.369999997</v>
      </c>
      <c r="E1217" s="1">
        <v>0</v>
      </c>
      <c r="F1217" s="1">
        <v>0</v>
      </c>
      <c r="G1217" s="2">
        <f t="shared" si="22"/>
        <v>39217557.305160001</v>
      </c>
      <c r="H1217" s="2">
        <f t="shared" si="23"/>
        <v>0.36999999731779099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-528377</v>
      </c>
      <c r="D1222" s="1">
        <f>BILANCA!E245</f>
        <v>-297475.95</v>
      </c>
      <c r="E1222" s="1">
        <v>0</v>
      </c>
      <c r="F1222" s="1">
        <v>0</v>
      </c>
      <c r="G1222" s="2">
        <f t="shared" si="22"/>
        <v>-268475.60709999996</v>
      </c>
      <c r="H1222" s="2">
        <f t="shared" si="23"/>
        <v>4.9999999988358468E-2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528377</v>
      </c>
      <c r="D1227" s="1">
        <f>BILANCA!E250</f>
        <v>297475.95</v>
      </c>
      <c r="E1227" s="1">
        <v>0</v>
      </c>
      <c r="F1227" s="1">
        <v>0</v>
      </c>
      <c r="G1227" s="2">
        <f t="shared" si="22"/>
        <v>274092.25160000002</v>
      </c>
      <c r="H1227" s="2">
        <f t="shared" si="23"/>
        <v>4.9999999988358468E-2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528377</v>
      </c>
      <c r="D1228" s="1">
        <f>BILANCA!E251</f>
        <v>297475.95</v>
      </c>
      <c r="E1228" s="1">
        <v>0</v>
      </c>
      <c r="F1228" s="1">
        <v>0</v>
      </c>
      <c r="G1228" s="2">
        <f t="shared" si="22"/>
        <v>275215.58049999998</v>
      </c>
      <c r="H1228" s="2">
        <f t="shared" si="23"/>
        <v>4.9999999988358468E-2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137743</v>
      </c>
      <c r="D1232" s="1">
        <f>BILANCA!E255</f>
        <v>140870.16</v>
      </c>
      <c r="E1232" s="1">
        <v>0</v>
      </c>
      <c r="F1232" s="1">
        <v>0</v>
      </c>
      <c r="G1232" s="2">
        <f t="shared" si="22"/>
        <v>104451.34668</v>
      </c>
      <c r="H1232" s="2">
        <f t="shared" si="23"/>
        <v>0.16000000000349246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6967199</v>
      </c>
      <c r="D1236" s="1">
        <f>BILANCA!E259</f>
        <v>7046788.8499999996</v>
      </c>
      <c r="E1236" s="1">
        <v>0</v>
      </c>
      <c r="F1236" s="1">
        <v>0</v>
      </c>
      <c r="G1236" s="2">
        <f t="shared" si="22"/>
        <v>5328376.5050999997</v>
      </c>
      <c r="H1236" s="2">
        <f t="shared" si="23"/>
        <v>0.15000000037252903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6967199</v>
      </c>
      <c r="D1237" s="1">
        <f>BILANCA!E260</f>
        <v>7046788.8499999996</v>
      </c>
      <c r="E1237" s="1">
        <v>0</v>
      </c>
      <c r="F1237" s="1">
        <v>0</v>
      </c>
      <c r="G1237" s="2">
        <f t="shared" si="22"/>
        <v>5349437.2818</v>
      </c>
      <c r="H1237" s="2">
        <f t="shared" si="23"/>
        <v>0.15000000037252903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137743</v>
      </c>
      <c r="D1240" s="1">
        <f>BILANCA!E264</f>
        <v>140870.16</v>
      </c>
      <c r="E1240" s="1">
        <v>0</v>
      </c>
      <c r="F1240" s="1">
        <v>0</v>
      </c>
      <c r="G1240" s="2">
        <f t="shared" si="22"/>
        <v>107807.21324</v>
      </c>
      <c r="H1240" s="2">
        <f t="shared" si="23"/>
        <v>0.16000000000349246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201265</v>
      </c>
      <c r="D1244" s="1">
        <f>BILANCA!E268</f>
        <v>133712.29999999999</v>
      </c>
      <c r="E1244" s="1">
        <v>0</v>
      </c>
      <c r="F1244" s="1">
        <v>0</v>
      </c>
      <c r="G1244" s="2">
        <f t="shared" si="24"/>
        <v>122327.98559999999</v>
      </c>
      <c r="H1244" s="2">
        <f t="shared" si="23"/>
        <v>0.29999999998835847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1711364</v>
      </c>
      <c r="D1264" s="1">
        <f>BILANCA!E288</f>
        <v>1502143.61</v>
      </c>
      <c r="E1264" s="1">
        <v>0</v>
      </c>
      <c r="F1264" s="1">
        <v>0</v>
      </c>
      <c r="G1264" s="2">
        <f t="shared" si="24"/>
        <v>1325097.9928200003</v>
      </c>
      <c r="H1264" s="2">
        <f t="shared" si="23"/>
        <v>0.38999999989755452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3862.5</v>
      </c>
      <c r="E1266" s="1">
        <v>0</v>
      </c>
      <c r="F1266" s="1">
        <v>0</v>
      </c>
      <c r="G1266" s="2">
        <f t="shared" si="24"/>
        <v>2186.1749999999997</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212040</v>
      </c>
      <c r="D1278" s="1">
        <f>BILANCA!E302</f>
        <v>150923.81</v>
      </c>
      <c r="E1278" s="1">
        <v>0</v>
      </c>
      <c r="F1278" s="1">
        <v>0</v>
      </c>
      <c r="G1278" s="2">
        <f t="shared" si="24"/>
        <v>151596.84789999999</v>
      </c>
      <c r="H1278" s="2">
        <f t="shared" si="23"/>
        <v>0.19000000000232831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13477126</v>
      </c>
      <c r="D1408" s="1">
        <f>'RAS-funkcijski'!E114</f>
        <v>14421584.780000001</v>
      </c>
      <c r="E1408" s="1">
        <v>0</v>
      </c>
      <c r="F1408" s="1">
        <v>0</v>
      </c>
      <c r="G1408" s="2">
        <f t="shared" si="24"/>
        <v>4655232.5116000008</v>
      </c>
      <c r="H1408" s="2">
        <f t="shared" si="27"/>
        <v>0.2199999988079071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12918665</v>
      </c>
      <c r="D1409" s="1">
        <f>'RAS-funkcijski'!E115</f>
        <v>13777245.4</v>
      </c>
      <c r="E1409" s="1">
        <v>0</v>
      </c>
      <c r="F1409" s="1">
        <v>0</v>
      </c>
      <c r="G1409" s="2">
        <f t="shared" si="24"/>
        <v>4492520.2938000001</v>
      </c>
      <c r="H1409" s="2">
        <f t="shared" si="27"/>
        <v>0.40000000037252903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12918665</v>
      </c>
      <c r="D1411" s="1">
        <f>'RAS-funkcijski'!E117</f>
        <v>13777245.4</v>
      </c>
      <c r="E1411" s="1">
        <v>0</v>
      </c>
      <c r="F1411" s="1">
        <v>0</v>
      </c>
      <c r="G1411" s="2">
        <f t="shared" si="24"/>
        <v>4573466.6053999998</v>
      </c>
      <c r="H1411" s="2">
        <f t="shared" si="27"/>
        <v>0.40000000037252903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558461</v>
      </c>
      <c r="D1420" s="1">
        <f>'RAS-funkcijski'!E126</f>
        <v>644339.38</v>
      </c>
      <c r="E1420" s="1">
        <v>0</v>
      </c>
      <c r="F1420" s="1">
        <v>0</v>
      </c>
      <c r="G1420" s="2">
        <f t="shared" si="24"/>
        <v>225351.05072</v>
      </c>
      <c r="H1420" s="2">
        <f t="shared" si="27"/>
        <v>0.38000000000465661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13477126</v>
      </c>
      <c r="D1435" s="13">
        <f>'RAS-funkcijski'!E141</f>
        <v>14421584.780000001</v>
      </c>
      <c r="E1435" s="13">
        <v>0</v>
      </c>
      <c r="F1435" s="13">
        <v>0</v>
      </c>
      <c r="G1435" s="14">
        <f t="shared" si="24"/>
        <v>5797880.4917200003</v>
      </c>
      <c r="H1435" s="14">
        <f t="shared" si="27"/>
        <v>0.2199999988079071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1711364.36</v>
      </c>
      <c r="D1480" s="6"/>
      <c r="E1480" s="6">
        <v>0</v>
      </c>
      <c r="F1480" s="6">
        <v>0</v>
      </c>
      <c r="G1480" s="7">
        <f t="shared" ref="G1480:G1580" si="34">B1480/1000*C1480</f>
        <v>1711.36436</v>
      </c>
      <c r="H1480" s="7">
        <f t="shared" ref="H1480:H1580" si="35">ABS(C1480-ROUND(C1480,0))</f>
        <v>0.36000000010244548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14693136.390000002</v>
      </c>
      <c r="D1481" s="1">
        <v>0</v>
      </c>
      <c r="E1481" s="1">
        <v>0</v>
      </c>
      <c r="F1481" s="1">
        <v>0</v>
      </c>
      <c r="G1481" s="2">
        <f t="shared" si="34"/>
        <v>29386.272780000007</v>
      </c>
      <c r="H1481" s="2">
        <f t="shared" si="35"/>
        <v>0.3900000024586916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14658827.290000003</v>
      </c>
      <c r="D1483" s="1">
        <v>0</v>
      </c>
      <c r="E1483" s="1">
        <v>0</v>
      </c>
      <c r="F1483" s="1">
        <v>0</v>
      </c>
      <c r="G1483" s="2">
        <f t="shared" si="34"/>
        <v>58635.309160000012</v>
      </c>
      <c r="H1483" s="2">
        <f t="shared" si="35"/>
        <v>0.29000000283122063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12140828.800000001</v>
      </c>
      <c r="D1484" s="1">
        <v>0</v>
      </c>
      <c r="E1484" s="1">
        <v>0</v>
      </c>
      <c r="F1484" s="1">
        <v>0</v>
      </c>
      <c r="G1484" s="2">
        <f t="shared" si="34"/>
        <v>60704.144000000008</v>
      </c>
      <c r="H1484" s="2">
        <f t="shared" si="35"/>
        <v>0.19999999925494194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2051864.82</v>
      </c>
      <c r="D1485" s="1">
        <v>0</v>
      </c>
      <c r="E1485" s="1">
        <v>0</v>
      </c>
      <c r="F1485" s="1">
        <v>0</v>
      </c>
      <c r="G1485" s="2">
        <f t="shared" si="34"/>
        <v>12311.188920000001</v>
      </c>
      <c r="H1485" s="2">
        <f t="shared" si="35"/>
        <v>0.17999999993480742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17507.150000000001</v>
      </c>
      <c r="D1486" s="1">
        <v>0</v>
      </c>
      <c r="E1486" s="1">
        <v>0</v>
      </c>
      <c r="F1486" s="1">
        <v>0</v>
      </c>
      <c r="G1486" s="2">
        <f t="shared" si="34"/>
        <v>122.55005000000001</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334623.8</v>
      </c>
      <c r="D1489" s="1">
        <v>0</v>
      </c>
      <c r="E1489" s="1">
        <v>0</v>
      </c>
      <c r="F1489" s="1">
        <v>0</v>
      </c>
      <c r="G1489" s="2">
        <f t="shared" si="34"/>
        <v>3346.2379999999998</v>
      </c>
      <c r="H1489" s="2">
        <f t="shared" si="35"/>
        <v>0.20000000001164153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114002.72</v>
      </c>
      <c r="D1491" s="1">
        <v>0</v>
      </c>
      <c r="E1491" s="1">
        <v>0</v>
      </c>
      <c r="F1491" s="1">
        <v>0</v>
      </c>
      <c r="G1491" s="2">
        <f t="shared" si="34"/>
        <v>1368.0326400000001</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34309.1</v>
      </c>
      <c r="D1492" s="1">
        <v>0</v>
      </c>
      <c r="E1492" s="1">
        <v>0</v>
      </c>
      <c r="F1492" s="1">
        <v>0</v>
      </c>
      <c r="G1492" s="2">
        <f t="shared" si="34"/>
        <v>446.01829999999995</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14898494.640000001</v>
      </c>
      <c r="D1499" s="1">
        <v>0</v>
      </c>
      <c r="E1499" s="1">
        <v>0</v>
      </c>
      <c r="F1499" s="1">
        <v>0</v>
      </c>
      <c r="G1499" s="2">
        <f t="shared" si="34"/>
        <v>297969.89280000003</v>
      </c>
      <c r="H1499" s="2">
        <f t="shared" si="35"/>
        <v>0.35999999940395355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14868048.040000001</v>
      </c>
      <c r="D1501" s="1">
        <v>0</v>
      </c>
      <c r="E1501" s="1">
        <v>0</v>
      </c>
      <c r="F1501" s="1">
        <v>0</v>
      </c>
      <c r="G1501" s="2">
        <f t="shared" si="34"/>
        <v>327097.05687999999</v>
      </c>
      <c r="H1501" s="2">
        <f t="shared" si="35"/>
        <v>4.0000000968575478E-2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12044486.74</v>
      </c>
      <c r="D1502" s="1">
        <v>0</v>
      </c>
      <c r="E1502" s="1">
        <v>0</v>
      </c>
      <c r="F1502" s="1">
        <v>0</v>
      </c>
      <c r="G1502" s="2">
        <f t="shared" si="34"/>
        <v>277023.19501999998</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2294833.2400000002</v>
      </c>
      <c r="D1503" s="1">
        <v>0</v>
      </c>
      <c r="E1503" s="1">
        <v>0</v>
      </c>
      <c r="F1503" s="1">
        <v>0</v>
      </c>
      <c r="G1503" s="2">
        <f t="shared" si="34"/>
        <v>55075.997760000006</v>
      </c>
      <c r="H1503" s="2">
        <f t="shared" si="35"/>
        <v>0.24000000022351742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18986.099999999999</v>
      </c>
      <c r="D1504" s="1">
        <v>0</v>
      </c>
      <c r="E1504" s="1">
        <v>0</v>
      </c>
      <c r="F1504" s="1">
        <v>0</v>
      </c>
      <c r="G1504" s="2">
        <f t="shared" si="34"/>
        <v>474.65249999999997</v>
      </c>
      <c r="H1504" s="2">
        <f t="shared" si="35"/>
        <v>9.9999999998544808E-2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334623.8</v>
      </c>
      <c r="D1507" s="1">
        <v>0</v>
      </c>
      <c r="E1507" s="1">
        <v>0</v>
      </c>
      <c r="F1507" s="1">
        <v>0</v>
      </c>
      <c r="G1507" s="2">
        <f t="shared" si="34"/>
        <v>9369.4663999999993</v>
      </c>
      <c r="H1507" s="2">
        <f t="shared" si="35"/>
        <v>0.20000000001164153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175118.16</v>
      </c>
      <c r="D1509" s="1">
        <v>0</v>
      </c>
      <c r="E1509" s="1">
        <v>0</v>
      </c>
      <c r="F1509" s="1">
        <v>0</v>
      </c>
      <c r="G1509" s="2">
        <f t="shared" si="34"/>
        <v>5253.5447999999997</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30446.6</v>
      </c>
      <c r="D1510" s="1">
        <v>0</v>
      </c>
      <c r="E1510" s="1">
        <v>0</v>
      </c>
      <c r="F1510" s="1">
        <v>0</v>
      </c>
      <c r="G1510" s="2">
        <f t="shared" si="34"/>
        <v>943.8445999999999</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1506006.1100000013</v>
      </c>
      <c r="D1517" s="1">
        <v>0</v>
      </c>
      <c r="E1517" s="1">
        <v>0</v>
      </c>
      <c r="F1517" s="1">
        <v>0</v>
      </c>
      <c r="G1517" s="2">
        <f t="shared" si="34"/>
        <v>57228.23218000005</v>
      </c>
      <c r="H1517" s="2">
        <f t="shared" si="35"/>
        <v>0.1100000012665987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1506006.11</v>
      </c>
      <c r="D1576" s="1">
        <v>0</v>
      </c>
      <c r="E1576" s="1">
        <v>0</v>
      </c>
      <c r="F1576" s="1">
        <v>0</v>
      </c>
      <c r="G1576" s="2">
        <f t="shared" si="34"/>
        <v>146082.59267000001</v>
      </c>
      <c r="H1576" s="2">
        <f t="shared" si="35"/>
        <v>0.11000000010244548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1502143.61</v>
      </c>
      <c r="D1578" s="1">
        <v>0</v>
      </c>
      <c r="E1578" s="1">
        <v>0</v>
      </c>
      <c r="F1578" s="1">
        <v>0</v>
      </c>
      <c r="G1578" s="2">
        <f t="shared" si="34"/>
        <v>148712.21739000001</v>
      </c>
      <c r="H1578" s="2">
        <f t="shared" si="35"/>
        <v>0.38999999989755452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3862.5</v>
      </c>
      <c r="D1579" s="1">
        <v>0</v>
      </c>
      <c r="E1579" s="1">
        <v>0</v>
      </c>
      <c r="F1579" s="1">
        <v>0</v>
      </c>
      <c r="G1579" s="2">
        <f t="shared" si="34"/>
        <v>386.25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42776</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13350917</v>
      </c>
      <c r="I16" s="172">
        <f>'PR-RAS'!E6</f>
        <v>14652484.309999999</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13469653</v>
      </c>
      <c r="I17" s="172">
        <f>'PR-RAS'!E151</f>
        <v>14387275.680000002</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528377</v>
      </c>
      <c r="I19" s="173">
        <f>'PR-RAS'!E646</f>
        <v>297475.95000000251</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56436967</v>
      </c>
      <c r="I20" s="175">
        <f>BILANCA!E7</f>
        <v>55579715.369999997</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1320731</v>
      </c>
      <c r="I21" s="177">
        <f>BILANCA!E68</f>
        <v>1349400.3199999998</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1711364</v>
      </c>
      <c r="I22" s="177">
        <f>BILANCA!E176</f>
        <v>1506006.1099999999</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56046334</v>
      </c>
      <c r="I23" s="179">
        <f>BILANCA!E237</f>
        <v>55423109.579999991</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13477126</v>
      </c>
      <c r="I27" s="177">
        <f>'RAS-funkcijski'!E114</f>
        <v>14421584.780000001</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13477126</v>
      </c>
      <c r="I28" s="181">
        <f>'RAS-funkcijski'!E141</f>
        <v>14421584.780000001</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1711364.36</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1506006.1100000013</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1506006.11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49" zoomScaleNormal="100" workbookViewId="0">
      <selection activeCell="E81" sqref="E8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13350917</v>
      </c>
      <c r="E6" s="53">
        <f>E7+E44+E50+E82+E106+E124+E133+E139</f>
        <v>14652484.309999999</v>
      </c>
      <c r="F6" s="54">
        <f t="shared" ref="F6:F131" si="0">IF(D6&lt;&gt;0,IF(E6/D6&gt;=100,"&gt;&gt;100",E6/D6*100),"-")</f>
        <v>109.74889822174761</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10955528</v>
      </c>
      <c r="E50" s="53">
        <f>E51+E54+E59+E62+E65+E68+E71+E74+E77</f>
        <v>11562827</v>
      </c>
      <c r="F50" s="54">
        <f t="shared" si="0"/>
        <v>105.54331110285145</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10835464</v>
      </c>
      <c r="E68" s="53">
        <f t="shared" si="15"/>
        <v>11341181.060000001</v>
      </c>
      <c r="F68" s="54">
        <f t="shared" si="0"/>
        <v>104.66723953861137</v>
      </c>
    </row>
    <row r="69" spans="1:6" ht="12.75" customHeight="1" x14ac:dyDescent="0.2">
      <c r="A69" s="55" t="s">
        <v>179</v>
      </c>
      <c r="B69" s="87" t="s">
        <v>180</v>
      </c>
      <c r="C69" s="52" t="s">
        <v>179</v>
      </c>
      <c r="D69" s="244">
        <v>10835464</v>
      </c>
      <c r="E69" s="244">
        <v>11341181.060000001</v>
      </c>
      <c r="F69" s="54">
        <f t="shared" si="0"/>
        <v>104.66723953861137</v>
      </c>
    </row>
    <row r="70" spans="1:6" ht="24" x14ac:dyDescent="0.2">
      <c r="A70" s="55" t="s">
        <v>181</v>
      </c>
      <c r="B70" s="87" t="s">
        <v>182</v>
      </c>
      <c r="C70" s="52" t="s">
        <v>181</v>
      </c>
      <c r="D70" s="244"/>
      <c r="E70" s="244"/>
      <c r="F70" s="54" t="str">
        <f t="shared" si="0"/>
        <v>-</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120064</v>
      </c>
      <c r="E77" s="53">
        <f t="shared" si="18"/>
        <v>221645.94</v>
      </c>
      <c r="F77" s="54">
        <f t="shared" si="0"/>
        <v>184.60649320362475</v>
      </c>
    </row>
    <row r="78" spans="1:6" ht="12.75" customHeight="1" x14ac:dyDescent="0.2">
      <c r="A78" s="55">
        <v>6391</v>
      </c>
      <c r="B78" s="87" t="s">
        <v>197</v>
      </c>
      <c r="C78" s="52" t="s">
        <v>198</v>
      </c>
      <c r="D78" s="244"/>
      <c r="E78" s="244">
        <v>2295</v>
      </c>
      <c r="F78" s="54" t="str">
        <f t="shared" si="0"/>
        <v>-</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v>120064</v>
      </c>
      <c r="E80" s="244">
        <v>219350.94</v>
      </c>
      <c r="F80" s="54">
        <f t="shared" si="0"/>
        <v>182.69501265991471</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3</v>
      </c>
      <c r="E82" s="53">
        <f t="shared" si="19"/>
        <v>0.15</v>
      </c>
      <c r="F82" s="54">
        <f t="shared" si="0"/>
        <v>5</v>
      </c>
    </row>
    <row r="83" spans="1:6" ht="12.75" customHeight="1" x14ac:dyDescent="0.2">
      <c r="A83" s="55">
        <v>641</v>
      </c>
      <c r="B83" s="87" t="s">
        <v>207</v>
      </c>
      <c r="C83" s="52" t="s">
        <v>208</v>
      </c>
      <c r="D83" s="53">
        <f t="shared" ref="D83:E83" si="20">SUM(D84:D90)</f>
        <v>3</v>
      </c>
      <c r="E83" s="53">
        <f t="shared" si="20"/>
        <v>0.15</v>
      </c>
      <c r="F83" s="54">
        <f t="shared" si="0"/>
        <v>5</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3</v>
      </c>
      <c r="E85" s="244">
        <v>0.15</v>
      </c>
      <c r="F85" s="54">
        <f t="shared" si="0"/>
        <v>5</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538439</v>
      </c>
      <c r="E106" s="53">
        <f t="shared" si="23"/>
        <v>785321.21</v>
      </c>
      <c r="F106" s="54">
        <f t="shared" si="0"/>
        <v>145.85147249734879</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538439</v>
      </c>
      <c r="E112" s="53">
        <f t="shared" si="25"/>
        <v>785321.21</v>
      </c>
      <c r="F112" s="54">
        <f t="shared" si="0"/>
        <v>145.85147249734879</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538439</v>
      </c>
      <c r="E117" s="244">
        <v>785321.21</v>
      </c>
      <c r="F117" s="54">
        <f t="shared" si="0"/>
        <v>145.85147249734879</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22676</v>
      </c>
      <c r="E124" s="53">
        <f t="shared" si="27"/>
        <v>95007.6</v>
      </c>
      <c r="F124" s="54">
        <f t="shared" si="0"/>
        <v>418.97865584759222</v>
      </c>
    </row>
    <row r="125" spans="1:6" ht="12.75" customHeight="1" x14ac:dyDescent="0.2">
      <c r="A125" s="55">
        <v>661</v>
      </c>
      <c r="B125" s="88" t="s">
        <v>291</v>
      </c>
      <c r="C125" s="52" t="s">
        <v>292</v>
      </c>
      <c r="D125" s="53">
        <f t="shared" ref="D125:E125" si="28">SUM(D126:D127)</f>
        <v>16615</v>
      </c>
      <c r="E125" s="53">
        <f t="shared" si="28"/>
        <v>69945</v>
      </c>
      <c r="F125" s="54">
        <f t="shared" si="0"/>
        <v>420.97502256996694</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v>16615</v>
      </c>
      <c r="E127" s="244">
        <v>69945</v>
      </c>
      <c r="F127" s="54">
        <f t="shared" si="0"/>
        <v>420.97502256996694</v>
      </c>
    </row>
    <row r="128" spans="1:6" ht="24" x14ac:dyDescent="0.2">
      <c r="A128" s="55">
        <v>663</v>
      </c>
      <c r="B128" s="233" t="s">
        <v>297</v>
      </c>
      <c r="C128" s="52" t="s">
        <v>298</v>
      </c>
      <c r="D128" s="53">
        <f t="shared" ref="D128:E128" si="29">SUM(D129:D132)</f>
        <v>6061</v>
      </c>
      <c r="E128" s="53">
        <f t="shared" si="29"/>
        <v>25062.6</v>
      </c>
      <c r="F128" s="54">
        <f t="shared" si="0"/>
        <v>413.50602210856289</v>
      </c>
    </row>
    <row r="129" spans="1:6" ht="12.75" customHeight="1" x14ac:dyDescent="0.2">
      <c r="A129" s="55">
        <v>6631</v>
      </c>
      <c r="B129" s="88" t="s">
        <v>299</v>
      </c>
      <c r="C129" s="52" t="s">
        <v>300</v>
      </c>
      <c r="D129" s="244">
        <v>6061</v>
      </c>
      <c r="E129" s="244">
        <v>25062.6</v>
      </c>
      <c r="F129" s="54">
        <f t="shared" si="0"/>
        <v>413.50602210856289</v>
      </c>
    </row>
    <row r="130" spans="1:6" ht="12.75" customHeight="1" x14ac:dyDescent="0.2">
      <c r="A130" s="55">
        <v>6632</v>
      </c>
      <c r="B130" s="234" t="s">
        <v>301</v>
      </c>
      <c r="C130" s="52" t="s">
        <v>302</v>
      </c>
      <c r="D130" s="244"/>
      <c r="E130" s="244"/>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1834271</v>
      </c>
      <c r="E133" s="53">
        <f t="shared" si="30"/>
        <v>2209328.3499999996</v>
      </c>
      <c r="F133" s="54">
        <f t="shared" ref="F133:F223" si="31">IF(D133&lt;&gt;0,IF(E133/D133&gt;=100,"&gt;&gt;100",E133/D133*100),"-")</f>
        <v>120.4472158148932</v>
      </c>
    </row>
    <row r="134" spans="1:6" ht="24" x14ac:dyDescent="0.2">
      <c r="A134" s="55">
        <v>671</v>
      </c>
      <c r="B134" s="234" t="s">
        <v>309</v>
      </c>
      <c r="C134" s="52" t="s">
        <v>310</v>
      </c>
      <c r="D134" s="53">
        <f t="shared" ref="D134:E134" si="32">SUM(D135:D137)</f>
        <v>1834271</v>
      </c>
      <c r="E134" s="53">
        <f t="shared" si="32"/>
        <v>2209328.3499999996</v>
      </c>
      <c r="F134" s="54">
        <f t="shared" si="31"/>
        <v>120.4472158148932</v>
      </c>
    </row>
    <row r="135" spans="1:6" ht="12.75" customHeight="1" x14ac:dyDescent="0.2">
      <c r="A135" s="55">
        <v>6711</v>
      </c>
      <c r="B135" s="87" t="s">
        <v>311</v>
      </c>
      <c r="C135" s="52" t="s">
        <v>312</v>
      </c>
      <c r="D135" s="244">
        <v>0</v>
      </c>
      <c r="E135" s="244">
        <v>2201102.0699999998</v>
      </c>
      <c r="F135" s="54" t="str">
        <f t="shared" si="31"/>
        <v>-</v>
      </c>
    </row>
    <row r="136" spans="1:6" ht="24" x14ac:dyDescent="0.2">
      <c r="A136" s="55">
        <v>6712</v>
      </c>
      <c r="B136" s="234" t="s">
        <v>313</v>
      </c>
      <c r="C136" s="52" t="s">
        <v>314</v>
      </c>
      <c r="D136" s="244">
        <v>1834271</v>
      </c>
      <c r="E136" s="244">
        <v>8226.2800000000007</v>
      </c>
      <c r="F136" s="54">
        <f t="shared" si="31"/>
        <v>0.44847680631706011</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13469653</v>
      </c>
      <c r="E151" s="53">
        <f t="shared" si="35"/>
        <v>14387275.680000002</v>
      </c>
      <c r="F151" s="54">
        <f t="shared" si="31"/>
        <v>106.81251907528726</v>
      </c>
    </row>
    <row r="152" spans="1:6" ht="12.75" customHeight="1" x14ac:dyDescent="0.2">
      <c r="A152" s="55">
        <v>31</v>
      </c>
      <c r="B152" s="87" t="s">
        <v>344</v>
      </c>
      <c r="C152" s="52" t="s">
        <v>34</v>
      </c>
      <c r="D152" s="53">
        <f t="shared" ref="D152:E152" si="36">D153+D158+D159</f>
        <v>10813579</v>
      </c>
      <c r="E152" s="53">
        <f t="shared" si="36"/>
        <v>11717532.200000001</v>
      </c>
      <c r="F152" s="54">
        <f t="shared" si="31"/>
        <v>108.35942660612181</v>
      </c>
    </row>
    <row r="153" spans="1:6" ht="12.75" customHeight="1" x14ac:dyDescent="0.2">
      <c r="A153" s="55">
        <v>311</v>
      </c>
      <c r="B153" s="87" t="s">
        <v>345</v>
      </c>
      <c r="C153" s="52" t="s">
        <v>346</v>
      </c>
      <c r="D153" s="53">
        <f t="shared" ref="D153:E153" si="37">SUM(D154:D157)</f>
        <v>8899186</v>
      </c>
      <c r="E153" s="53">
        <f t="shared" si="37"/>
        <v>9586430.8800000008</v>
      </c>
      <c r="F153" s="54">
        <f t="shared" si="31"/>
        <v>107.72255889471241</v>
      </c>
    </row>
    <row r="154" spans="1:6" ht="12.75" customHeight="1" x14ac:dyDescent="0.2">
      <c r="A154" s="55">
        <v>3111</v>
      </c>
      <c r="B154" s="87" t="s">
        <v>347</v>
      </c>
      <c r="C154" s="52" t="s">
        <v>348</v>
      </c>
      <c r="D154" s="244">
        <v>8408177</v>
      </c>
      <c r="E154" s="244">
        <v>9060955.9499999993</v>
      </c>
      <c r="F154" s="54">
        <f t="shared" si="31"/>
        <v>107.76362046136754</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v>177830</v>
      </c>
      <c r="E156" s="244">
        <v>255832.63</v>
      </c>
      <c r="F156" s="54">
        <f t="shared" si="31"/>
        <v>143.86359444413205</v>
      </c>
    </row>
    <row r="157" spans="1:6" ht="12.75" customHeight="1" x14ac:dyDescent="0.2">
      <c r="A157" s="55">
        <v>3114</v>
      </c>
      <c r="B157" s="87" t="s">
        <v>353</v>
      </c>
      <c r="C157" s="52" t="s">
        <v>354</v>
      </c>
      <c r="D157" s="244">
        <v>313179</v>
      </c>
      <c r="E157" s="244">
        <v>269642.3</v>
      </c>
      <c r="F157" s="54">
        <f t="shared" si="31"/>
        <v>86.098461263366957</v>
      </c>
    </row>
    <row r="158" spans="1:6" ht="12.75" customHeight="1" x14ac:dyDescent="0.2">
      <c r="A158" s="55">
        <v>312</v>
      </c>
      <c r="B158" s="87" t="s">
        <v>355</v>
      </c>
      <c r="C158" s="52" t="s">
        <v>356</v>
      </c>
      <c r="D158" s="244">
        <v>457663</v>
      </c>
      <c r="E158" s="244">
        <v>549233</v>
      </c>
      <c r="F158" s="54">
        <f t="shared" si="31"/>
        <v>120.00817195185103</v>
      </c>
    </row>
    <row r="159" spans="1:6" ht="12.75" customHeight="1" x14ac:dyDescent="0.2">
      <c r="A159" s="55">
        <v>313</v>
      </c>
      <c r="B159" s="87" t="s">
        <v>357</v>
      </c>
      <c r="C159" s="52" t="s">
        <v>358</v>
      </c>
      <c r="D159" s="53">
        <f t="shared" ref="D159:E159" si="38">SUM(D160:D162)</f>
        <v>1456730</v>
      </c>
      <c r="E159" s="53">
        <f t="shared" si="38"/>
        <v>1581868.32</v>
      </c>
      <c r="F159" s="54">
        <f t="shared" si="31"/>
        <v>108.59035785629459</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1456730</v>
      </c>
      <c r="E161" s="244">
        <v>1581868.32</v>
      </c>
      <c r="F161" s="54">
        <f t="shared" si="31"/>
        <v>108.59035785629459</v>
      </c>
    </row>
    <row r="162" spans="1:6" ht="12.75" customHeight="1" x14ac:dyDescent="0.2">
      <c r="A162" s="55">
        <v>3133</v>
      </c>
      <c r="B162" s="87" t="s">
        <v>362</v>
      </c>
      <c r="C162" s="52" t="s">
        <v>363</v>
      </c>
      <c r="D162" s="244"/>
      <c r="E162" s="244"/>
      <c r="F162" s="54" t="str">
        <f t="shared" si="31"/>
        <v>-</v>
      </c>
    </row>
    <row r="163" spans="1:6" ht="12.75" customHeight="1" x14ac:dyDescent="0.2">
      <c r="A163" s="55">
        <v>32</v>
      </c>
      <c r="B163" s="87" t="s">
        <v>364</v>
      </c>
      <c r="C163" s="52" t="s">
        <v>365</v>
      </c>
      <c r="D163" s="53">
        <f t="shared" ref="D163:E163" si="39">D164+D169+D177+D187+D188</f>
        <v>2074844</v>
      </c>
      <c r="E163" s="53">
        <f t="shared" si="39"/>
        <v>2311696.44</v>
      </c>
      <c r="F163" s="54">
        <f t="shared" si="31"/>
        <v>111.41543364224009</v>
      </c>
    </row>
    <row r="164" spans="1:6" ht="12.75" customHeight="1" x14ac:dyDescent="0.2">
      <c r="A164" s="55">
        <v>321</v>
      </c>
      <c r="B164" s="87" t="s">
        <v>366</v>
      </c>
      <c r="C164" s="52" t="s">
        <v>367</v>
      </c>
      <c r="D164" s="53">
        <f t="shared" ref="D164:E164" si="40">SUM(D165:D168)</f>
        <v>229254</v>
      </c>
      <c r="E164" s="53">
        <f t="shared" si="40"/>
        <v>266459.83</v>
      </c>
      <c r="F164" s="54">
        <f t="shared" si="31"/>
        <v>116.2290865153934</v>
      </c>
    </row>
    <row r="165" spans="1:6" ht="12.75" customHeight="1" x14ac:dyDescent="0.2">
      <c r="A165" s="55">
        <v>3211</v>
      </c>
      <c r="B165" s="87" t="s">
        <v>368</v>
      </c>
      <c r="C165" s="52" t="s">
        <v>369</v>
      </c>
      <c r="D165" s="244">
        <v>9420</v>
      </c>
      <c r="E165" s="244">
        <v>24515.599999999999</v>
      </c>
      <c r="F165" s="54">
        <f t="shared" si="31"/>
        <v>260.2505307855626</v>
      </c>
    </row>
    <row r="166" spans="1:6" ht="12.75" customHeight="1" x14ac:dyDescent="0.2">
      <c r="A166" s="55">
        <v>3212</v>
      </c>
      <c r="B166" s="87" t="s">
        <v>370</v>
      </c>
      <c r="C166" s="52" t="s">
        <v>371</v>
      </c>
      <c r="D166" s="244">
        <v>217246</v>
      </c>
      <c r="E166" s="244">
        <v>231122.15</v>
      </c>
      <c r="F166" s="54">
        <f t="shared" si="31"/>
        <v>106.38729827016378</v>
      </c>
    </row>
    <row r="167" spans="1:6" ht="12.75" customHeight="1" x14ac:dyDescent="0.2">
      <c r="A167" s="55">
        <v>3213</v>
      </c>
      <c r="B167" s="87" t="s">
        <v>372</v>
      </c>
      <c r="C167" s="52" t="s">
        <v>373</v>
      </c>
      <c r="D167" s="244">
        <v>1020</v>
      </c>
      <c r="E167" s="244">
        <v>7574.08</v>
      </c>
      <c r="F167" s="54">
        <f t="shared" si="31"/>
        <v>742.55686274509799</v>
      </c>
    </row>
    <row r="168" spans="1:6" ht="12.75" customHeight="1" x14ac:dyDescent="0.2">
      <c r="A168" s="55">
        <v>3214</v>
      </c>
      <c r="B168" s="87" t="s">
        <v>374</v>
      </c>
      <c r="C168" s="52" t="s">
        <v>375</v>
      </c>
      <c r="D168" s="244">
        <v>1568</v>
      </c>
      <c r="E168" s="244">
        <v>3248</v>
      </c>
      <c r="F168" s="54">
        <f t="shared" si="31"/>
        <v>207.14285714285717</v>
      </c>
    </row>
    <row r="169" spans="1:6" ht="12.75" customHeight="1" x14ac:dyDescent="0.2">
      <c r="A169" s="55">
        <v>322</v>
      </c>
      <c r="B169" s="87" t="s">
        <v>376</v>
      </c>
      <c r="C169" s="52" t="s">
        <v>377</v>
      </c>
      <c r="D169" s="53">
        <f t="shared" ref="D169:E169" si="41">SUM(D170:D176)</f>
        <v>1117444</v>
      </c>
      <c r="E169" s="53">
        <f t="shared" si="41"/>
        <v>1179912.1199999999</v>
      </c>
      <c r="F169" s="54">
        <f t="shared" si="31"/>
        <v>105.59026850562532</v>
      </c>
    </row>
    <row r="170" spans="1:6" ht="12.75" customHeight="1" x14ac:dyDescent="0.2">
      <c r="A170" s="55">
        <v>3221</v>
      </c>
      <c r="B170" s="87" t="s">
        <v>378</v>
      </c>
      <c r="C170" s="52" t="s">
        <v>379</v>
      </c>
      <c r="D170" s="244">
        <v>109052</v>
      </c>
      <c r="E170" s="244">
        <v>109695.31</v>
      </c>
      <c r="F170" s="54">
        <f t="shared" si="31"/>
        <v>100.58991123500715</v>
      </c>
    </row>
    <row r="171" spans="1:6" ht="12.75" customHeight="1" x14ac:dyDescent="0.2">
      <c r="A171" s="55">
        <v>3222</v>
      </c>
      <c r="B171" s="87" t="s">
        <v>380</v>
      </c>
      <c r="C171" s="52" t="s">
        <v>381</v>
      </c>
      <c r="D171" s="244">
        <v>558461</v>
      </c>
      <c r="E171" s="244">
        <v>644339.38</v>
      </c>
      <c r="F171" s="54">
        <f t="shared" si="31"/>
        <v>115.3776861768324</v>
      </c>
    </row>
    <row r="172" spans="1:6" ht="12.75" customHeight="1" x14ac:dyDescent="0.2">
      <c r="A172" s="55">
        <v>3223</v>
      </c>
      <c r="B172" s="87" t="s">
        <v>382</v>
      </c>
      <c r="C172" s="52" t="s">
        <v>383</v>
      </c>
      <c r="D172" s="244">
        <v>439413</v>
      </c>
      <c r="E172" s="244">
        <v>406334.29</v>
      </c>
      <c r="F172" s="54">
        <f t="shared" si="31"/>
        <v>92.472068418549298</v>
      </c>
    </row>
    <row r="173" spans="1:6" ht="12.75" customHeight="1" x14ac:dyDescent="0.2">
      <c r="A173" s="55">
        <v>3224</v>
      </c>
      <c r="B173" s="87" t="s">
        <v>384</v>
      </c>
      <c r="C173" s="52" t="s">
        <v>385</v>
      </c>
      <c r="D173" s="244">
        <v>6973</v>
      </c>
      <c r="E173" s="244">
        <v>10427.290000000001</v>
      </c>
      <c r="F173" s="54">
        <f t="shared" si="31"/>
        <v>149.53807543381618</v>
      </c>
    </row>
    <row r="174" spans="1:6" ht="12.75" customHeight="1" x14ac:dyDescent="0.2">
      <c r="A174" s="55">
        <v>3225</v>
      </c>
      <c r="B174" s="87" t="s">
        <v>386</v>
      </c>
      <c r="C174" s="52" t="s">
        <v>387</v>
      </c>
      <c r="D174" s="244">
        <v>3136</v>
      </c>
      <c r="E174" s="244">
        <v>7463.88</v>
      </c>
      <c r="F174" s="54">
        <f t="shared" si="31"/>
        <v>238.00637755102042</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409</v>
      </c>
      <c r="E176" s="244">
        <v>1651.97</v>
      </c>
      <c r="F176" s="54">
        <f t="shared" si="31"/>
        <v>403.90464547677266</v>
      </c>
    </row>
    <row r="177" spans="1:6" ht="12.75" customHeight="1" x14ac:dyDescent="0.2">
      <c r="A177" s="55">
        <v>323</v>
      </c>
      <c r="B177" s="87" t="s">
        <v>392</v>
      </c>
      <c r="C177" s="52" t="s">
        <v>393</v>
      </c>
      <c r="D177" s="53">
        <f t="shared" ref="D177:E177" si="42">SUM(D178:D186)</f>
        <v>679982</v>
      </c>
      <c r="E177" s="53">
        <f t="shared" si="42"/>
        <v>700119.37</v>
      </c>
      <c r="F177" s="54">
        <f t="shared" si="31"/>
        <v>102.96145633266762</v>
      </c>
    </row>
    <row r="178" spans="1:6" ht="12.75" customHeight="1" x14ac:dyDescent="0.2">
      <c r="A178" s="55">
        <v>3231</v>
      </c>
      <c r="B178" s="87" t="s">
        <v>394</v>
      </c>
      <c r="C178" s="52" t="s">
        <v>395</v>
      </c>
      <c r="D178" s="244">
        <v>283487</v>
      </c>
      <c r="E178" s="244">
        <v>362708.5</v>
      </c>
      <c r="F178" s="54">
        <f t="shared" si="31"/>
        <v>127.94537315644104</v>
      </c>
    </row>
    <row r="179" spans="1:6" ht="12.75" customHeight="1" x14ac:dyDescent="0.2">
      <c r="A179" s="55">
        <v>3232</v>
      </c>
      <c r="B179" s="87" t="s">
        <v>396</v>
      </c>
      <c r="C179" s="52" t="s">
        <v>397</v>
      </c>
      <c r="D179" s="244">
        <v>118328</v>
      </c>
      <c r="E179" s="244">
        <v>82533.72</v>
      </c>
      <c r="F179" s="54">
        <f t="shared" si="31"/>
        <v>69.749949293489294</v>
      </c>
    </row>
    <row r="180" spans="1:6" ht="12.75" customHeight="1" x14ac:dyDescent="0.2">
      <c r="A180" s="55">
        <v>3233</v>
      </c>
      <c r="B180" s="87" t="s">
        <v>398</v>
      </c>
      <c r="C180" s="52" t="s">
        <v>399</v>
      </c>
      <c r="D180" s="244">
        <v>1920</v>
      </c>
      <c r="E180" s="244">
        <v>1920</v>
      </c>
      <c r="F180" s="54">
        <f t="shared" si="31"/>
        <v>100</v>
      </c>
    </row>
    <row r="181" spans="1:6" ht="12.75" customHeight="1" x14ac:dyDescent="0.2">
      <c r="A181" s="55">
        <v>3234</v>
      </c>
      <c r="B181" s="87" t="s">
        <v>400</v>
      </c>
      <c r="C181" s="52" t="s">
        <v>401</v>
      </c>
      <c r="D181" s="244">
        <v>110710</v>
      </c>
      <c r="E181" s="244">
        <v>86451.94</v>
      </c>
      <c r="F181" s="54">
        <f t="shared" si="31"/>
        <v>78.088646012103709</v>
      </c>
    </row>
    <row r="182" spans="1:6" ht="12.75" customHeight="1" x14ac:dyDescent="0.2">
      <c r="A182" s="55">
        <v>3235</v>
      </c>
      <c r="B182" s="87" t="s">
        <v>402</v>
      </c>
      <c r="C182" s="52" t="s">
        <v>403</v>
      </c>
      <c r="D182" s="244"/>
      <c r="E182" s="244"/>
      <c r="F182" s="54" t="str">
        <f t="shared" si="31"/>
        <v>-</v>
      </c>
    </row>
    <row r="183" spans="1:6" ht="12.75" customHeight="1" x14ac:dyDescent="0.2">
      <c r="A183" s="55">
        <v>3236</v>
      </c>
      <c r="B183" s="87" t="s">
        <v>404</v>
      </c>
      <c r="C183" s="52" t="s">
        <v>405</v>
      </c>
      <c r="D183" s="244">
        <v>52753</v>
      </c>
      <c r="E183" s="244">
        <v>73220.63</v>
      </c>
      <c r="F183" s="54">
        <f t="shared" si="31"/>
        <v>138.7989877352947</v>
      </c>
    </row>
    <row r="184" spans="1:6" ht="12.75" customHeight="1" x14ac:dyDescent="0.2">
      <c r="A184" s="55">
        <v>3237</v>
      </c>
      <c r="B184" s="87" t="s">
        <v>406</v>
      </c>
      <c r="C184" s="52" t="s">
        <v>407</v>
      </c>
      <c r="D184" s="244">
        <v>42818</v>
      </c>
      <c r="E184" s="244">
        <v>27155.040000000001</v>
      </c>
      <c r="F184" s="54">
        <f t="shared" si="31"/>
        <v>63.419683310757158</v>
      </c>
    </row>
    <row r="185" spans="1:6" ht="12.75" customHeight="1" x14ac:dyDescent="0.2">
      <c r="A185" s="55">
        <v>3238</v>
      </c>
      <c r="B185" s="87" t="s">
        <v>408</v>
      </c>
      <c r="C185" s="52" t="s">
        <v>409</v>
      </c>
      <c r="D185" s="244">
        <v>11775</v>
      </c>
      <c r="E185" s="244">
        <v>10425</v>
      </c>
      <c r="F185" s="54">
        <f t="shared" si="31"/>
        <v>88.535031847133766</v>
      </c>
    </row>
    <row r="186" spans="1:6" ht="12.75" customHeight="1" x14ac:dyDescent="0.2">
      <c r="A186" s="55">
        <v>3239</v>
      </c>
      <c r="B186" s="87" t="s">
        <v>410</v>
      </c>
      <c r="C186" s="52" t="s">
        <v>411</v>
      </c>
      <c r="D186" s="244">
        <v>58191</v>
      </c>
      <c r="E186" s="244">
        <v>55704.54</v>
      </c>
      <c r="F186" s="54">
        <f t="shared" si="31"/>
        <v>95.727071196576802</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48164</v>
      </c>
      <c r="E188" s="53">
        <f t="shared" si="43"/>
        <v>165205.12</v>
      </c>
      <c r="F188" s="54">
        <f t="shared" si="31"/>
        <v>343.00539822273896</v>
      </c>
    </row>
    <row r="189" spans="1:6" ht="12.75" customHeight="1" x14ac:dyDescent="0.2">
      <c r="A189" s="55">
        <v>3291</v>
      </c>
      <c r="B189" s="234" t="s">
        <v>416</v>
      </c>
      <c r="C189" s="52" t="s">
        <v>417</v>
      </c>
      <c r="D189" s="244">
        <v>8330</v>
      </c>
      <c r="E189" s="244">
        <v>40637.99</v>
      </c>
      <c r="F189" s="54">
        <f t="shared" si="31"/>
        <v>487.85102040816327</v>
      </c>
    </row>
    <row r="190" spans="1:6" ht="12.75" customHeight="1" x14ac:dyDescent="0.2">
      <c r="A190" s="55">
        <v>3292</v>
      </c>
      <c r="B190" s="87" t="s">
        <v>418</v>
      </c>
      <c r="C190" s="52" t="s">
        <v>419</v>
      </c>
      <c r="D190" s="244"/>
      <c r="E190" s="244"/>
      <c r="F190" s="54" t="str">
        <f t="shared" si="31"/>
        <v>-</v>
      </c>
    </row>
    <row r="191" spans="1:6" ht="12.75" customHeight="1" x14ac:dyDescent="0.2">
      <c r="A191" s="55">
        <v>3293</v>
      </c>
      <c r="B191" s="87" t="s">
        <v>420</v>
      </c>
      <c r="C191" s="52" t="s">
        <v>421</v>
      </c>
      <c r="D191" s="244"/>
      <c r="E191" s="244">
        <v>2717.67</v>
      </c>
      <c r="F191" s="54" t="str">
        <f t="shared" si="31"/>
        <v>-</v>
      </c>
    </row>
    <row r="192" spans="1:6" ht="12.75" customHeight="1" x14ac:dyDescent="0.2">
      <c r="A192" s="55">
        <v>3294</v>
      </c>
      <c r="B192" s="87" t="s">
        <v>422</v>
      </c>
      <c r="C192" s="52" t="s">
        <v>423</v>
      </c>
      <c r="D192" s="244">
        <v>2190</v>
      </c>
      <c r="E192" s="244">
        <v>4550.4799999999996</v>
      </c>
      <c r="F192" s="54">
        <f t="shared" si="31"/>
        <v>207.78447488584476</v>
      </c>
    </row>
    <row r="193" spans="1:6" ht="12.75" customHeight="1" x14ac:dyDescent="0.2">
      <c r="A193" s="55">
        <v>3295</v>
      </c>
      <c r="B193" s="87" t="s">
        <v>424</v>
      </c>
      <c r="C193" s="52" t="s">
        <v>425</v>
      </c>
      <c r="D193" s="244">
        <v>30488</v>
      </c>
      <c r="E193" s="244">
        <v>33487.5</v>
      </c>
      <c r="F193" s="54">
        <f t="shared" si="31"/>
        <v>109.83829703489899</v>
      </c>
    </row>
    <row r="194" spans="1:6" ht="12.75" customHeight="1" x14ac:dyDescent="0.2">
      <c r="A194" s="55" t="s">
        <v>426</v>
      </c>
      <c r="B194" s="87" t="s">
        <v>427</v>
      </c>
      <c r="C194" s="52" t="s">
        <v>426</v>
      </c>
      <c r="D194" s="244"/>
      <c r="E194" s="244">
        <v>6328.12</v>
      </c>
      <c r="F194" s="54" t="str">
        <f t="shared" si="31"/>
        <v>-</v>
      </c>
    </row>
    <row r="195" spans="1:6" ht="12.75" customHeight="1" x14ac:dyDescent="0.2">
      <c r="A195" s="55">
        <v>3299</v>
      </c>
      <c r="B195" s="87" t="s">
        <v>428</v>
      </c>
      <c r="C195" s="52" t="s">
        <v>429</v>
      </c>
      <c r="D195" s="244">
        <v>7156</v>
      </c>
      <c r="E195" s="244">
        <v>77483.360000000001</v>
      </c>
      <c r="F195" s="54">
        <f t="shared" si="31"/>
        <v>1082.7747344885411</v>
      </c>
    </row>
    <row r="196" spans="1:6" ht="12.75" customHeight="1" x14ac:dyDescent="0.2">
      <c r="A196" s="55">
        <v>34</v>
      </c>
      <c r="B196" s="234" t="s">
        <v>430</v>
      </c>
      <c r="C196" s="52" t="s">
        <v>431</v>
      </c>
      <c r="D196" s="53">
        <f t="shared" ref="D196:E196" si="44">D197+D202+D210</f>
        <v>17535</v>
      </c>
      <c r="E196" s="53">
        <f t="shared" si="44"/>
        <v>23423.239999999998</v>
      </c>
      <c r="F196" s="54">
        <f t="shared" si="31"/>
        <v>133.57992586256057</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17535</v>
      </c>
      <c r="E210" s="53">
        <f t="shared" si="47"/>
        <v>23423.239999999998</v>
      </c>
      <c r="F210" s="54">
        <f t="shared" si="31"/>
        <v>133.57992586256057</v>
      </c>
    </row>
    <row r="211" spans="1:6" ht="12.75" customHeight="1" x14ac:dyDescent="0.2">
      <c r="A211" s="55">
        <v>3431</v>
      </c>
      <c r="B211" s="234" t="s">
        <v>460</v>
      </c>
      <c r="C211" s="52" t="s">
        <v>461</v>
      </c>
      <c r="D211" s="244">
        <v>6803</v>
      </c>
      <c r="E211" s="244">
        <v>11103.26</v>
      </c>
      <c r="F211" s="54">
        <f t="shared" si="31"/>
        <v>163.2112303395561</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v>6371</v>
      </c>
      <c r="E213" s="244">
        <v>10601.22</v>
      </c>
      <c r="F213" s="54">
        <f t="shared" si="31"/>
        <v>166.39805368074084</v>
      </c>
    </row>
    <row r="214" spans="1:6" ht="12.75" customHeight="1" x14ac:dyDescent="0.2">
      <c r="A214" s="55">
        <v>3434</v>
      </c>
      <c r="B214" s="87" t="s">
        <v>466</v>
      </c>
      <c r="C214" s="52" t="s">
        <v>467</v>
      </c>
      <c r="D214" s="244">
        <v>4361</v>
      </c>
      <c r="E214" s="244">
        <v>1718.76</v>
      </c>
      <c r="F214" s="54">
        <f t="shared" si="31"/>
        <v>39.412061453794998</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563695</v>
      </c>
      <c r="E252" s="53">
        <f t="shared" si="63"/>
        <v>334623.8</v>
      </c>
      <c r="F252" s="54">
        <f t="shared" ref="F252:F258" si="64">IF(D252&lt;&gt;0,IF(E252/D252&gt;=100,"&gt;&gt;100",E252/D252*100),"-")</f>
        <v>59.362563088194854</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563695</v>
      </c>
      <c r="E259" s="53">
        <f t="shared" si="66"/>
        <v>334623.8</v>
      </c>
      <c r="F259" s="54">
        <f t="shared" ref="F259:F262" si="67">IF(D259&lt;&gt;0,IF(E259/D259&gt;=100,"&gt;&gt;100",E259/D259*100),"-")</f>
        <v>59.362563088194854</v>
      </c>
    </row>
    <row r="260" spans="1:6" ht="12.75" customHeight="1" x14ac:dyDescent="0.2">
      <c r="A260" s="55">
        <v>3721</v>
      </c>
      <c r="B260" s="87" t="s">
        <v>554</v>
      </c>
      <c r="C260" s="52" t="s">
        <v>555</v>
      </c>
      <c r="D260" s="244"/>
      <c r="E260" s="244"/>
      <c r="F260" s="54" t="str">
        <f t="shared" si="67"/>
        <v>-</v>
      </c>
    </row>
    <row r="261" spans="1:6" ht="12.75" customHeight="1" x14ac:dyDescent="0.2">
      <c r="A261" s="55">
        <v>3722</v>
      </c>
      <c r="B261" s="87" t="s">
        <v>556</v>
      </c>
      <c r="C261" s="52" t="s">
        <v>557</v>
      </c>
      <c r="D261" s="244">
        <v>563695</v>
      </c>
      <c r="E261" s="244">
        <v>334623.8</v>
      </c>
      <c r="F261" s="54">
        <f t="shared" si="67"/>
        <v>59.362563088194854</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13469653</v>
      </c>
      <c r="E289" s="53">
        <f t="shared" si="79"/>
        <v>14387275.680000002</v>
      </c>
      <c r="F289" s="54">
        <f t="shared" si="76"/>
        <v>106.81251907528726</v>
      </c>
    </row>
    <row r="290" spans="1:6" ht="12.75" customHeight="1" x14ac:dyDescent="0.2">
      <c r="A290" s="55" t="s">
        <v>603</v>
      </c>
      <c r="B290" s="87" t="s">
        <v>614</v>
      </c>
      <c r="C290" s="52" t="s">
        <v>615</v>
      </c>
      <c r="D290" s="53">
        <f>IF(D6&gt;=D289,D6-D289,0)</f>
        <v>0</v>
      </c>
      <c r="E290" s="53">
        <f>IF(E6&gt;=E289,E6-E289,0)</f>
        <v>265208.62999999709</v>
      </c>
      <c r="F290" s="54" t="str">
        <f t="shared" si="76"/>
        <v>-</v>
      </c>
    </row>
    <row r="291" spans="1:6" ht="12.75" customHeight="1" x14ac:dyDescent="0.2">
      <c r="A291" s="55" t="s">
        <v>603</v>
      </c>
      <c r="B291" s="87" t="s">
        <v>616</v>
      </c>
      <c r="C291" s="52" t="s">
        <v>617</v>
      </c>
      <c r="D291" s="53">
        <f>IF(D289&gt;=D6,D289-D6,0)</f>
        <v>118736</v>
      </c>
      <c r="E291" s="53">
        <f>IF(E289&gt;=E6,E289-E6,0)</f>
        <v>0</v>
      </c>
      <c r="F291" s="54">
        <f t="shared" si="76"/>
        <v>0</v>
      </c>
    </row>
    <row r="292" spans="1:6" ht="12.75" customHeight="1" x14ac:dyDescent="0.2">
      <c r="A292" s="55">
        <v>92211</v>
      </c>
      <c r="B292" s="87" t="s">
        <v>618</v>
      </c>
      <c r="C292" s="52" t="s">
        <v>619</v>
      </c>
      <c r="D292" s="244"/>
      <c r="E292" s="244"/>
      <c r="F292" s="54" t="str">
        <f t="shared" si="76"/>
        <v>-</v>
      </c>
    </row>
    <row r="293" spans="1:6" ht="12.75" customHeight="1" x14ac:dyDescent="0.2">
      <c r="A293" s="55">
        <v>92221</v>
      </c>
      <c r="B293" s="87" t="s">
        <v>620</v>
      </c>
      <c r="C293" s="52" t="s">
        <v>621</v>
      </c>
      <c r="D293" s="244">
        <v>0</v>
      </c>
      <c r="E293" s="244">
        <v>0</v>
      </c>
      <c r="F293" s="54" t="str">
        <f t="shared" si="76"/>
        <v>-</v>
      </c>
    </row>
    <row r="294" spans="1:6" ht="12.75" customHeight="1" x14ac:dyDescent="0.2">
      <c r="A294" s="55">
        <v>96</v>
      </c>
      <c r="B294" s="87" t="s">
        <v>622</v>
      </c>
      <c r="C294" s="52" t="s">
        <v>623</v>
      </c>
      <c r="D294" s="244">
        <v>137743</v>
      </c>
      <c r="E294" s="244">
        <v>140870.16</v>
      </c>
      <c r="F294" s="54">
        <f t="shared" si="76"/>
        <v>102.27028596734498</v>
      </c>
    </row>
    <row r="295" spans="1:6" ht="24" x14ac:dyDescent="0.2">
      <c r="A295" s="55">
        <v>9661</v>
      </c>
      <c r="B295" s="87" t="s">
        <v>624</v>
      </c>
      <c r="C295" s="52" t="s">
        <v>625</v>
      </c>
      <c r="D295" s="244">
        <v>91166</v>
      </c>
      <c r="E295" s="244">
        <v>86665.65</v>
      </c>
      <c r="F295" s="54">
        <f t="shared" si="76"/>
        <v>95.063565364280535</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7473</v>
      </c>
      <c r="E350" s="53">
        <f t="shared" si="95"/>
        <v>34309.1</v>
      </c>
      <c r="F350" s="54">
        <f t="shared" si="81"/>
        <v>459.10745349926401</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7473</v>
      </c>
      <c r="E363" s="53">
        <f t="shared" si="99"/>
        <v>34309.1</v>
      </c>
      <c r="F363" s="54">
        <f t="shared" si="81"/>
        <v>459.10745349926401</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0</v>
      </c>
      <c r="E369" s="53">
        <f t="shared" si="101"/>
        <v>17225.25</v>
      </c>
      <c r="F369" s="54" t="str">
        <f t="shared" si="81"/>
        <v>-</v>
      </c>
    </row>
    <row r="370" spans="1:6" ht="12.75" customHeight="1" x14ac:dyDescent="0.2">
      <c r="A370" s="55">
        <v>4221</v>
      </c>
      <c r="B370" s="87" t="s">
        <v>669</v>
      </c>
      <c r="C370" s="52" t="s">
        <v>761</v>
      </c>
      <c r="D370" s="244"/>
      <c r="E370" s="244">
        <v>1818.75</v>
      </c>
      <c r="F370" s="54" t="str">
        <f t="shared" si="81"/>
        <v>-</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c r="E376" s="244">
        <v>15406.5</v>
      </c>
      <c r="F376" s="54" t="str">
        <f t="shared" si="81"/>
        <v>-</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7473</v>
      </c>
      <c r="E383" s="53">
        <f t="shared" si="103"/>
        <v>17083.849999999999</v>
      </c>
      <c r="F383" s="54">
        <f t="shared" si="81"/>
        <v>228.60765422186535</v>
      </c>
    </row>
    <row r="384" spans="1:6" ht="12.75" customHeight="1" x14ac:dyDescent="0.2">
      <c r="A384" s="55">
        <v>4241</v>
      </c>
      <c r="B384" s="87" t="s">
        <v>778</v>
      </c>
      <c r="C384" s="52" t="s">
        <v>779</v>
      </c>
      <c r="D384" s="244">
        <v>7473</v>
      </c>
      <c r="E384" s="244">
        <v>17083.849999999999</v>
      </c>
      <c r="F384" s="54">
        <f t="shared" si="81"/>
        <v>228.60765422186535</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c r="E403" s="244"/>
      <c r="F403" s="54" t="str">
        <f t="shared" si="81"/>
        <v>-</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7473</v>
      </c>
      <c r="E408" s="53">
        <f t="shared" si="111"/>
        <v>34309.1</v>
      </c>
      <c r="F408" s="54">
        <f t="shared" si="81"/>
        <v>459.10745349926401</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v>0</v>
      </c>
      <c r="E410" s="244"/>
      <c r="F410" s="54" t="str">
        <f t="shared" si="81"/>
        <v>-</v>
      </c>
    </row>
    <row r="411" spans="1:6" ht="12.75" customHeight="1" x14ac:dyDescent="0.2">
      <c r="A411" s="55">
        <v>97</v>
      </c>
      <c r="B411" s="87" t="s">
        <v>822</v>
      </c>
      <c r="C411" s="52" t="s">
        <v>823</v>
      </c>
      <c r="D411" s="244"/>
      <c r="E411" s="244"/>
      <c r="F411" s="54" t="str">
        <f t="shared" si="81"/>
        <v>-</v>
      </c>
    </row>
    <row r="412" spans="1:6" ht="12.75" customHeight="1" x14ac:dyDescent="0.2">
      <c r="A412" s="55" t="s">
        <v>603</v>
      </c>
      <c r="B412" s="87" t="s">
        <v>824</v>
      </c>
      <c r="C412" s="52" t="s">
        <v>825</v>
      </c>
      <c r="D412" s="53">
        <f>D6+D298</f>
        <v>13350917</v>
      </c>
      <c r="E412" s="53">
        <f>E6+E298</f>
        <v>14652484.309999999</v>
      </c>
      <c r="F412" s="54">
        <f t="shared" si="81"/>
        <v>109.74889822174761</v>
      </c>
    </row>
    <row r="413" spans="1:6" ht="12.75" customHeight="1" x14ac:dyDescent="0.2">
      <c r="A413" s="55" t="s">
        <v>603</v>
      </c>
      <c r="B413" s="87" t="s">
        <v>826</v>
      </c>
      <c r="C413" s="52" t="s">
        <v>827</v>
      </c>
      <c r="D413" s="53">
        <f t="shared" ref="D413:E413" si="112">D289+D350</f>
        <v>13477126</v>
      </c>
      <c r="E413" s="53">
        <f t="shared" si="112"/>
        <v>14421584.780000001</v>
      </c>
      <c r="F413" s="54">
        <f t="shared" si="81"/>
        <v>107.00786488157787</v>
      </c>
    </row>
    <row r="414" spans="1:6" ht="12.75" customHeight="1" x14ac:dyDescent="0.2">
      <c r="A414" s="55" t="s">
        <v>603</v>
      </c>
      <c r="B414" s="87" t="s">
        <v>828</v>
      </c>
      <c r="C414" s="52" t="s">
        <v>829</v>
      </c>
      <c r="D414" s="53">
        <f t="shared" ref="D414:E414" si="113">IF(D412&gt;=D413,D412-D413,0)</f>
        <v>0</v>
      </c>
      <c r="E414" s="53">
        <f t="shared" si="113"/>
        <v>230899.52999999747</v>
      </c>
      <c r="F414" s="54" t="str">
        <f t="shared" si="81"/>
        <v>-</v>
      </c>
    </row>
    <row r="415" spans="1:6" ht="12.75" customHeight="1" x14ac:dyDescent="0.2">
      <c r="A415" s="55" t="s">
        <v>603</v>
      </c>
      <c r="B415" s="87" t="s">
        <v>830</v>
      </c>
      <c r="C415" s="52" t="s">
        <v>831</v>
      </c>
      <c r="D415" s="53">
        <f t="shared" ref="D415:E415" si="114">IF(D413&gt;=D412,D413-D412,0)</f>
        <v>126209</v>
      </c>
      <c r="E415" s="53">
        <f t="shared" si="114"/>
        <v>0</v>
      </c>
      <c r="F415" s="54">
        <f t="shared" si="81"/>
        <v>0</v>
      </c>
    </row>
    <row r="416" spans="1:6" ht="12.75" customHeight="1" x14ac:dyDescent="0.2">
      <c r="A416" s="62" t="s">
        <v>832</v>
      </c>
      <c r="B416" s="234" t="s">
        <v>833</v>
      </c>
      <c r="C416" s="63" t="s">
        <v>834</v>
      </c>
      <c r="D416" s="53">
        <f t="shared" ref="D416:E416" si="115">IF(D292-D293+D409-D410&gt;=0,D292-D293+D409-D410,0)</f>
        <v>0</v>
      </c>
      <c r="E416" s="53">
        <f t="shared" si="115"/>
        <v>0</v>
      </c>
      <c r="F416" s="54" t="str">
        <f t="shared" si="81"/>
        <v>-</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137743</v>
      </c>
      <c r="E418" s="64">
        <f t="shared" si="117"/>
        <v>140870.16</v>
      </c>
      <c r="F418" s="59">
        <f t="shared" si="81"/>
        <v>102.27028596734498</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v>402168</v>
      </c>
      <c r="E638" s="244">
        <v>528375.48</v>
      </c>
      <c r="F638" s="54">
        <f t="shared" si="119"/>
        <v>131.38178074834397</v>
      </c>
    </row>
    <row r="639" spans="1:6" ht="12.75" customHeight="1" x14ac:dyDescent="0.2">
      <c r="A639" s="55" t="s">
        <v>603</v>
      </c>
      <c r="B639" s="87" t="s">
        <v>1270</v>
      </c>
      <c r="C639" s="52" t="s">
        <v>1271</v>
      </c>
      <c r="D639" s="53">
        <f t="shared" ref="D639:E639" si="180">D412+D420</f>
        <v>13350917</v>
      </c>
      <c r="E639" s="53">
        <f t="shared" si="180"/>
        <v>14652484.309999999</v>
      </c>
      <c r="F639" s="54">
        <f t="shared" si="119"/>
        <v>109.74889822174761</v>
      </c>
    </row>
    <row r="640" spans="1:6" ht="12.75" customHeight="1" x14ac:dyDescent="0.2">
      <c r="A640" s="55" t="s">
        <v>603</v>
      </c>
      <c r="B640" s="87" t="s">
        <v>1272</v>
      </c>
      <c r="C640" s="52" t="s">
        <v>1273</v>
      </c>
      <c r="D640" s="53">
        <f t="shared" ref="D640:E640" si="181">D413+D528</f>
        <v>13477126</v>
      </c>
      <c r="E640" s="53">
        <f t="shared" si="181"/>
        <v>14421584.780000001</v>
      </c>
      <c r="F640" s="54">
        <f t="shared" si="119"/>
        <v>107.00786488157787</v>
      </c>
    </row>
    <row r="641" spans="1:6" ht="12.75" customHeight="1" x14ac:dyDescent="0.2">
      <c r="A641" s="55" t="s">
        <v>603</v>
      </c>
      <c r="B641" s="87" t="s">
        <v>1274</v>
      </c>
      <c r="C641" s="52" t="s">
        <v>1275</v>
      </c>
      <c r="D641" s="53">
        <f t="shared" ref="D641:E641" si="182">IF(D639&gt;=D640,D639-D640,0)</f>
        <v>0</v>
      </c>
      <c r="E641" s="53">
        <f t="shared" si="182"/>
        <v>230899.52999999747</v>
      </c>
      <c r="F641" s="54" t="str">
        <f t="shared" si="119"/>
        <v>-</v>
      </c>
    </row>
    <row r="642" spans="1:6" ht="12.75" customHeight="1" x14ac:dyDescent="0.2">
      <c r="A642" s="55" t="s">
        <v>603</v>
      </c>
      <c r="B642" s="87" t="s">
        <v>1276</v>
      </c>
      <c r="C642" s="52" t="s">
        <v>1277</v>
      </c>
      <c r="D642" s="53">
        <f t="shared" ref="D642:E642" si="183">IF(D640&gt;=D639,D640-D639,0)</f>
        <v>126209</v>
      </c>
      <c r="E642" s="53">
        <f t="shared" si="183"/>
        <v>0</v>
      </c>
      <c r="F642" s="54">
        <f t="shared" si="119"/>
        <v>0</v>
      </c>
    </row>
    <row r="643" spans="1:6" ht="24" x14ac:dyDescent="0.2">
      <c r="A643" s="62" t="s">
        <v>1278</v>
      </c>
      <c r="B643" s="87" t="s">
        <v>1279</v>
      </c>
      <c r="C643" s="63" t="s">
        <v>1278</v>
      </c>
      <c r="D643" s="53">
        <f t="shared" ref="D643:E643" si="184">IF(D416-D417+D637-D638&gt;=0,D416-D417+D637-D638,0)</f>
        <v>0</v>
      </c>
      <c r="E643" s="53">
        <f t="shared" si="184"/>
        <v>0</v>
      </c>
      <c r="F643" s="54" t="str">
        <f t="shared" si="119"/>
        <v>-</v>
      </c>
    </row>
    <row r="644" spans="1:6" ht="24" x14ac:dyDescent="0.2">
      <c r="A644" s="62" t="s">
        <v>1280</v>
      </c>
      <c r="B644" s="87" t="s">
        <v>1281</v>
      </c>
      <c r="C644" s="63" t="s">
        <v>1280</v>
      </c>
      <c r="D644" s="53">
        <f t="shared" ref="D644:E644" si="185">IF(D417-D416+D638-D637&gt;=0,D417-D416+D638-D637,0)</f>
        <v>402168</v>
      </c>
      <c r="E644" s="53">
        <f t="shared" si="185"/>
        <v>528375.48</v>
      </c>
      <c r="F644" s="54">
        <f t="shared" si="119"/>
        <v>131.38178074834397</v>
      </c>
    </row>
    <row r="645" spans="1:6" ht="24" x14ac:dyDescent="0.2">
      <c r="A645" s="55" t="s">
        <v>603</v>
      </c>
      <c r="B645" s="87" t="s">
        <v>1282</v>
      </c>
      <c r="C645" s="52" t="s">
        <v>1283</v>
      </c>
      <c r="D645" s="53">
        <f t="shared" ref="D645:E645" si="186">IF(D641+D643-D642-D644&gt;=0,D641+D643-D642-D644,0)</f>
        <v>0</v>
      </c>
      <c r="E645" s="53">
        <f t="shared" si="186"/>
        <v>0</v>
      </c>
      <c r="F645" s="54" t="str">
        <f t="shared" si="119"/>
        <v>-</v>
      </c>
    </row>
    <row r="646" spans="1:6" ht="24" x14ac:dyDescent="0.2">
      <c r="A646" s="55" t="s">
        <v>603</v>
      </c>
      <c r="B646" s="87" t="s">
        <v>1284</v>
      </c>
      <c r="C646" s="52" t="s">
        <v>1285</v>
      </c>
      <c r="D646" s="53">
        <f t="shared" ref="D646:E646" si="187">IF(D642+D644-D641-D643&gt;=0,D642+D644-D641-D643,0)</f>
        <v>528377</v>
      </c>
      <c r="E646" s="53">
        <f t="shared" si="187"/>
        <v>297475.95000000251</v>
      </c>
      <c r="F646" s="54">
        <f t="shared" si="119"/>
        <v>56.29994303309995</v>
      </c>
    </row>
    <row r="647" spans="1:6" ht="24" x14ac:dyDescent="0.2">
      <c r="A647" s="57" t="s">
        <v>1286</v>
      </c>
      <c r="B647" s="235" t="s">
        <v>1287</v>
      </c>
      <c r="C647" s="58" t="s">
        <v>1286</v>
      </c>
      <c r="D647" s="245">
        <v>941503</v>
      </c>
      <c r="E647" s="245">
        <v>1038107.94</v>
      </c>
      <c r="F647" s="59">
        <f t="shared" si="119"/>
        <v>110.26071504817297</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6224</v>
      </c>
      <c r="E649" s="244">
        <v>40220.370000000003</v>
      </c>
      <c r="F649" s="54">
        <f t="shared" ref="F649:F724" si="188">IF(D649&lt;&gt;0,IF(E649/D649&gt;=100,"&gt;&gt;100",E649/D649*100),"-")</f>
        <v>646.2141709511568</v>
      </c>
    </row>
    <row r="650" spans="1:6" ht="12.75" customHeight="1" x14ac:dyDescent="0.2">
      <c r="A650" s="55" t="s">
        <v>1291</v>
      </c>
      <c r="B650" s="87" t="s">
        <v>1292</v>
      </c>
      <c r="C650" s="52" t="s">
        <v>1291</v>
      </c>
      <c r="D650" s="244">
        <v>3237382</v>
      </c>
      <c r="E650" s="244">
        <v>4141745.18</v>
      </c>
      <c r="F650" s="54">
        <f t="shared" si="188"/>
        <v>127.93501600984993</v>
      </c>
    </row>
    <row r="651" spans="1:6" ht="12.75" customHeight="1" x14ac:dyDescent="0.2">
      <c r="A651" s="55" t="s">
        <v>1293</v>
      </c>
      <c r="B651" s="87" t="s">
        <v>1294</v>
      </c>
      <c r="C651" s="52" t="s">
        <v>1293</v>
      </c>
      <c r="D651" s="244">
        <v>3203386</v>
      </c>
      <c r="E651" s="244">
        <v>4145255.63</v>
      </c>
      <c r="F651" s="54">
        <f t="shared" si="188"/>
        <v>129.40231461334974</v>
      </c>
    </row>
    <row r="652" spans="1:6" ht="24" x14ac:dyDescent="0.2">
      <c r="A652" s="55">
        <v>11</v>
      </c>
      <c r="B652" s="87" t="s">
        <v>1295</v>
      </c>
      <c r="C652" s="52" t="s">
        <v>1296</v>
      </c>
      <c r="D652" s="53">
        <f t="shared" ref="D652:E652" si="189">+D649+D650-D651</f>
        <v>40220</v>
      </c>
      <c r="E652" s="53">
        <f t="shared" si="189"/>
        <v>36709.920000000391</v>
      </c>
      <c r="F652" s="54">
        <f t="shared" si="188"/>
        <v>91.27279960218894</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87</v>
      </c>
      <c r="E654" s="266">
        <v>87</v>
      </c>
      <c r="F654" s="54">
        <f t="shared" si="188"/>
        <v>100</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86</v>
      </c>
      <c r="E656" s="266">
        <v>86</v>
      </c>
      <c r="F656" s="54">
        <f t="shared" si="188"/>
        <v>100</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10835464</v>
      </c>
      <c r="E675" s="244">
        <v>11341181.060000001</v>
      </c>
      <c r="F675" s="54">
        <f t="shared" si="188"/>
        <v>104.66723953861137</v>
      </c>
    </row>
    <row r="676" spans="1:6" ht="24" x14ac:dyDescent="0.2">
      <c r="A676" s="55">
        <v>63613</v>
      </c>
      <c r="B676" s="234" t="s">
        <v>1344</v>
      </c>
      <c r="C676" s="52" t="s">
        <v>1345</v>
      </c>
      <c r="D676" s="244"/>
      <c r="E676" s="244"/>
      <c r="F676" s="54" t="str">
        <f t="shared" si="188"/>
        <v>-</v>
      </c>
    </row>
    <row r="677" spans="1:6" ht="24" x14ac:dyDescent="0.2">
      <c r="A677" s="55">
        <v>63622</v>
      </c>
      <c r="B677" s="234" t="s">
        <v>1346</v>
      </c>
      <c r="C677" s="52" t="s">
        <v>1347</v>
      </c>
      <c r="D677" s="244"/>
      <c r="E677" s="244"/>
      <c r="F677" s="54" t="str">
        <f t="shared" si="188"/>
        <v>-</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480718</v>
      </c>
      <c r="E710" s="244">
        <v>607075.72</v>
      </c>
      <c r="F710" s="54">
        <f t="shared" si="188"/>
        <v>126.2852067116272</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c r="E712" s="244"/>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30693</v>
      </c>
      <c r="E716" s="244">
        <v>49225.48</v>
      </c>
      <c r="F716" s="54">
        <f t="shared" si="188"/>
        <v>160.38015182614927</v>
      </c>
    </row>
    <row r="717" spans="1:6" ht="12.75" customHeight="1" x14ac:dyDescent="0.2">
      <c r="A717" s="55">
        <v>31215</v>
      </c>
      <c r="B717" s="87" t="s">
        <v>1408</v>
      </c>
      <c r="C717" s="52" t="s">
        <v>1409</v>
      </c>
      <c r="D717" s="244">
        <v>47675</v>
      </c>
      <c r="E717" s="244">
        <v>28252.07</v>
      </c>
      <c r="F717" s="54">
        <f t="shared" si="188"/>
        <v>59.259716832721551</v>
      </c>
    </row>
    <row r="718" spans="1:6" ht="12.75" customHeight="1" x14ac:dyDescent="0.2">
      <c r="A718" s="55">
        <v>32121</v>
      </c>
      <c r="B718" s="87" t="s">
        <v>1410</v>
      </c>
      <c r="C718" s="52" t="s">
        <v>1411</v>
      </c>
      <c r="D718" s="244">
        <v>217246</v>
      </c>
      <c r="E718" s="244">
        <v>231122.15</v>
      </c>
      <c r="F718" s="54">
        <f t="shared" si="188"/>
        <v>106.38729827016378</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20520</v>
      </c>
      <c r="E720" s="244">
        <v>36000</v>
      </c>
      <c r="F720" s="54">
        <f t="shared" si="188"/>
        <v>175.43859649122805</v>
      </c>
    </row>
    <row r="721" spans="1:6" ht="12.75" customHeight="1" x14ac:dyDescent="0.2">
      <c r="A721" s="55" t="s">
        <v>1416</v>
      </c>
      <c r="B721" s="87" t="s">
        <v>1417</v>
      </c>
      <c r="C721" s="52" t="s">
        <v>1416</v>
      </c>
      <c r="D721" s="244"/>
      <c r="E721" s="244"/>
      <c r="F721" s="54" t="str">
        <f t="shared" si="188"/>
        <v>-</v>
      </c>
    </row>
    <row r="722" spans="1:6" ht="12.75" customHeight="1" x14ac:dyDescent="0.2">
      <c r="A722" s="55" t="s">
        <v>1418</v>
      </c>
      <c r="B722" s="87" t="s">
        <v>1419</v>
      </c>
      <c r="C722" s="52" t="s">
        <v>1418</v>
      </c>
      <c r="D722" s="244">
        <v>7387</v>
      </c>
      <c r="E722" s="244">
        <v>17470.86</v>
      </c>
      <c r="F722" s="54">
        <f t="shared" si="188"/>
        <v>236.50819006362531</v>
      </c>
    </row>
    <row r="723" spans="1:6" ht="12.75" customHeight="1" x14ac:dyDescent="0.2">
      <c r="A723" s="55" t="s">
        <v>1420</v>
      </c>
      <c r="B723" s="87" t="s">
        <v>1421</v>
      </c>
      <c r="C723" s="52" t="s">
        <v>1420</v>
      </c>
      <c r="D723" s="244">
        <v>29241</v>
      </c>
      <c r="E723" s="244"/>
      <c r="F723" s="54">
        <f t="shared" si="188"/>
        <v>0</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v>8330</v>
      </c>
      <c r="E725" s="244">
        <v>40637.99</v>
      </c>
      <c r="F725" s="54">
        <f t="shared" ref="F725:F979" si="190">IF(D725&lt;&gt;0,IF(E725/D725&gt;=100,"&gt;&gt;100",E725/D725*100),"-")</f>
        <v>487.85102040816327</v>
      </c>
    </row>
    <row r="726" spans="1:6" ht="12.75" customHeight="1" x14ac:dyDescent="0.2">
      <c r="A726" s="55" t="s">
        <v>1426</v>
      </c>
      <c r="B726" s="87" t="s">
        <v>1427</v>
      </c>
      <c r="C726" s="52" t="s">
        <v>1426</v>
      </c>
      <c r="D726" s="244"/>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v>563695</v>
      </c>
      <c r="E828" s="244">
        <v>334623.8</v>
      </c>
      <c r="F828" s="54">
        <f t="shared" si="190"/>
        <v>59.362563088194854</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93" sqref="E29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57757698</v>
      </c>
      <c r="E6" s="231">
        <f t="shared" si="0"/>
        <v>56929115.689999998</v>
      </c>
      <c r="F6" s="232">
        <f t="shared" ref="F6:F260" si="1">IF(D6&gt;0,IF(E6/D6&gt;=100,"&gt;&gt;100",E6/D6*100),"-")</f>
        <v>98.565416665324847</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56436967</v>
      </c>
      <c r="E7" s="106">
        <f t="shared" si="2"/>
        <v>55579715.369999997</v>
      </c>
      <c r="F7" s="95">
        <f t="shared" si="1"/>
        <v>98.481045889655974</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56436053</v>
      </c>
      <c r="E12" s="106">
        <f t="shared" si="3"/>
        <v>55578801.029999994</v>
      </c>
      <c r="F12" s="95">
        <f t="shared" si="1"/>
        <v>98.481020687254642</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55404260</v>
      </c>
      <c r="E13" s="106">
        <f t="shared" si="4"/>
        <v>54681808.059999995</v>
      </c>
      <c r="F13" s="95">
        <f t="shared" si="1"/>
        <v>98.696035395112204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57796124</v>
      </c>
      <c r="E15" s="249">
        <v>57796124.259999998</v>
      </c>
      <c r="F15" s="95">
        <f t="shared" si="1"/>
        <v>100.00000044985715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2391864</v>
      </c>
      <c r="E18" s="249">
        <v>3114316.2</v>
      </c>
      <c r="F18" s="95">
        <f t="shared" si="1"/>
        <v>130.20456848717151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720143</v>
      </c>
      <c r="E19" s="106">
        <f t="shared" si="5"/>
        <v>568258.82999999996</v>
      </c>
      <c r="F19" s="95">
        <f t="shared" si="1"/>
        <v>78.909165263010266</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941726</v>
      </c>
      <c r="E20" s="249">
        <v>943544.75</v>
      </c>
      <c r="F20" s="95">
        <f t="shared" si="1"/>
        <v>100.19312942405753</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32805</v>
      </c>
      <c r="E21" s="249">
        <v>32805.22</v>
      </c>
      <c r="F21" s="95">
        <f t="shared" si="1"/>
        <v>100.00067062947721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38297</v>
      </c>
      <c r="E22" s="249">
        <v>38296.71</v>
      </c>
      <c r="F22" s="95">
        <f t="shared" si="1"/>
        <v>99.99924276052954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v>9449</v>
      </c>
      <c r="E23" s="249">
        <v>9449.35</v>
      </c>
      <c r="F23" s="95">
        <f t="shared" si="1"/>
        <v>100.00370409567149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39770</v>
      </c>
      <c r="E24" s="249">
        <v>39770.42</v>
      </c>
      <c r="F24" s="95">
        <f t="shared" si="1"/>
        <v>100.00105607241639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11374</v>
      </c>
      <c r="E25" s="249">
        <v>11373.52</v>
      </c>
      <c r="F25" s="95">
        <f t="shared" si="1"/>
        <v>99.995779848777914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223257</v>
      </c>
      <c r="E26" s="249">
        <v>238663.47</v>
      </c>
      <c r="F26" s="95">
        <f t="shared" si="1"/>
        <v>106.90077802711673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576535</v>
      </c>
      <c r="E28" s="249">
        <v>745644.61</v>
      </c>
      <c r="F28" s="95">
        <f t="shared" si="1"/>
        <v>129.33206310111268</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311650</v>
      </c>
      <c r="E35" s="106">
        <f t="shared" si="7"/>
        <v>328734.14</v>
      </c>
      <c r="F35" s="95">
        <f t="shared" si="1"/>
        <v>105.48183539226696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311650</v>
      </c>
      <c r="E36" s="249">
        <v>328734.14</v>
      </c>
      <c r="F36" s="95">
        <f t="shared" si="1"/>
        <v>105.48183539226696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v>914</v>
      </c>
      <c r="E51" s="249">
        <v>914.34</v>
      </c>
      <c r="F51" s="95">
        <f t="shared" si="1"/>
        <v>100.03719912472648</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102097</v>
      </c>
      <c r="E54" s="249">
        <v>109561.36</v>
      </c>
      <c r="F54" s="95">
        <f t="shared" si="1"/>
        <v>107.31104733733608</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102097</v>
      </c>
      <c r="E55" s="249">
        <v>109561.36</v>
      </c>
      <c r="F55" s="95">
        <f t="shared" si="1"/>
        <v>107.31104733733608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1320731</v>
      </c>
      <c r="E68" s="106">
        <f t="shared" si="13"/>
        <v>1349400.3199999998</v>
      </c>
      <c r="F68" s="95">
        <f t="shared" si="1"/>
        <v>102.17071606557278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40220</v>
      </c>
      <c r="E69" s="106">
        <f t="shared" si="14"/>
        <v>36709.919999999998</v>
      </c>
      <c r="F69" s="95">
        <f t="shared" si="1"/>
        <v>91.272799602187959</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39220</v>
      </c>
      <c r="E70" s="106">
        <f t="shared" si="15"/>
        <v>36702.339999999997</v>
      </c>
      <c r="F70" s="95">
        <f t="shared" si="1"/>
        <v>93.580673125956139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39220</v>
      </c>
      <c r="E72" s="249">
        <v>36702.339999999997</v>
      </c>
      <c r="F72" s="95">
        <f t="shared" si="1"/>
        <v>93.580673125956139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1000</v>
      </c>
      <c r="E76" s="249">
        <v>7.58</v>
      </c>
      <c r="F76" s="95">
        <f t="shared" si="1"/>
        <v>0.75800000000000001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201265</v>
      </c>
      <c r="E78" s="106">
        <f>E79+SUM(E82:E84)-E85+E86</f>
        <v>133712.29999999999</v>
      </c>
      <c r="F78" s="95">
        <f t="shared" si="1"/>
        <v>66.435942662658675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201265</v>
      </c>
      <c r="E86" s="249">
        <v>133712.29999999999</v>
      </c>
      <c r="F86" s="95">
        <f t="shared" si="1"/>
        <v>66.435942662658675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137743</v>
      </c>
      <c r="E146" s="106">
        <f t="shared" si="26"/>
        <v>140870.16</v>
      </c>
      <c r="F146" s="95">
        <f t="shared" si="1"/>
        <v>102.27028596734498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46577</v>
      </c>
      <c r="E159" s="249">
        <v>54204.51</v>
      </c>
      <c r="F159" s="95">
        <f t="shared" si="1"/>
        <v>116.37612984949655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91166</v>
      </c>
      <c r="E160" s="249">
        <v>86665.65</v>
      </c>
      <c r="F160" s="95">
        <f t="shared" si="1"/>
        <v>95.063565364280535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941503</v>
      </c>
      <c r="E170" s="106">
        <f t="shared" si="29"/>
        <v>1038107.94</v>
      </c>
      <c r="F170" s="95">
        <f t="shared" si="1"/>
        <v>110.26071504817297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941503</v>
      </c>
      <c r="E173" s="249">
        <v>1038107.94</v>
      </c>
      <c r="F173" s="95">
        <f t="shared" si="1"/>
        <v>110.26071504817297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57757698</v>
      </c>
      <c r="E175" s="106">
        <f t="shared" si="30"/>
        <v>56929115.68999999</v>
      </c>
      <c r="F175" s="95">
        <f t="shared" si="1"/>
        <v>98.565416665324832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1711364</v>
      </c>
      <c r="E176" s="106">
        <f t="shared" si="31"/>
        <v>1506006.1099999999</v>
      </c>
      <c r="F176" s="95">
        <f t="shared" si="1"/>
        <v>88.000338326621332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1711364</v>
      </c>
      <c r="E177" s="106">
        <f t="shared" si="32"/>
        <v>1502143.6099999999</v>
      </c>
      <c r="F177" s="95">
        <f t="shared" si="1"/>
        <v>87.774641163422856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938954</v>
      </c>
      <c r="E178" s="249">
        <v>1035295.44</v>
      </c>
      <c r="F178" s="95">
        <f t="shared" si="1"/>
        <v>110.26050690449158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558830</v>
      </c>
      <c r="E179" s="249">
        <v>315861.86</v>
      </c>
      <c r="F179" s="95">
        <f t="shared" si="1"/>
        <v>56.521994166383337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1541</v>
      </c>
      <c r="E180" s="106">
        <f t="shared" si="33"/>
        <v>62.5</v>
      </c>
      <c r="F180" s="95">
        <f t="shared" si="1"/>
        <v>4.0558079169370531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1541</v>
      </c>
      <c r="E183" s="249">
        <v>62.5</v>
      </c>
      <c r="F183" s="95">
        <f t="shared" si="1"/>
        <v>4.0558079169370531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212039</v>
      </c>
      <c r="E188" s="249">
        <v>150923.81</v>
      </c>
      <c r="F188" s="95">
        <f t="shared" si="1"/>
        <v>71.177382462660162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3862.5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56046334</v>
      </c>
      <c r="E237" s="106">
        <f t="shared" si="41"/>
        <v>55423109.579999991</v>
      </c>
      <c r="F237" s="95">
        <f t="shared" si="1"/>
        <v>98.888019294892672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56436968</v>
      </c>
      <c r="E238" s="106">
        <f t="shared" si="42"/>
        <v>55579715.369999997</v>
      </c>
      <c r="F238" s="95">
        <f t="shared" si="1"/>
        <v>98.481044144681888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56436968</v>
      </c>
      <c r="E239" s="106">
        <f t="shared" si="43"/>
        <v>55579715.369999997</v>
      </c>
      <c r="F239" s="95">
        <f t="shared" si="1"/>
        <v>98.481044144681888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56436968</v>
      </c>
      <c r="E240" s="249">
        <v>55579715.369999997</v>
      </c>
      <c r="F240" s="95">
        <f t="shared" si="1"/>
        <v>98.481044144681888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-528377</v>
      </c>
      <c r="E245" s="106">
        <f t="shared" si="45"/>
        <v>-297475.95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528377</v>
      </c>
      <c r="E250" s="106">
        <f t="shared" si="47"/>
        <v>297475.95</v>
      </c>
      <c r="F250" s="95">
        <f t="shared" si="1"/>
        <v>56.299943033099474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528377</v>
      </c>
      <c r="E251" s="249">
        <v>297475.95</v>
      </c>
      <c r="F251" s="95">
        <f t="shared" si="1"/>
        <v>56.299943033099474</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137743</v>
      </c>
      <c r="E255" s="249">
        <v>140870.16</v>
      </c>
      <c r="F255" s="95">
        <f t="shared" si="1"/>
        <v>102.27028596734498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6967199</v>
      </c>
      <c r="E259" s="106">
        <f t="shared" si="49"/>
        <v>7046788.8499999996</v>
      </c>
      <c r="F259" s="95">
        <f t="shared" si="1"/>
        <v>101.14235074956233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6967199</v>
      </c>
      <c r="E260" s="250">
        <v>7046788.8499999996</v>
      </c>
      <c r="F260" s="99">
        <f t="shared" si="1"/>
        <v>101.14235074956233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137743</v>
      </c>
      <c r="E264" s="249">
        <v>140870.16</v>
      </c>
      <c r="F264" s="95">
        <f t="shared" si="50"/>
        <v>102.27028596734498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201265</v>
      </c>
      <c r="E268" s="249">
        <v>133712.29999999999</v>
      </c>
      <c r="F268" s="95">
        <f t="shared" si="50"/>
        <v>66.435942662658675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1711364</v>
      </c>
      <c r="E288" s="249">
        <v>1502143.61</v>
      </c>
      <c r="F288" s="95">
        <f t="shared" si="50"/>
        <v>87.774641163422856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v>3862.5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212040</v>
      </c>
      <c r="E302" s="249">
        <v>150923.81</v>
      </c>
      <c r="F302" s="95">
        <f t="shared" si="50"/>
        <v>71.177046783625727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13477126</v>
      </c>
      <c r="E114" s="83">
        <f t="shared" si="22"/>
        <v>14421584.780000001</v>
      </c>
      <c r="F114" s="65">
        <f t="shared" si="1"/>
        <v>107.00786488157787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12918665</v>
      </c>
      <c r="E115" s="83">
        <f t="shared" si="23"/>
        <v>13777245.4</v>
      </c>
      <c r="F115" s="65">
        <f t="shared" si="1"/>
        <v>106.64604585690549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12918665</v>
      </c>
      <c r="E117" s="251">
        <v>13777245.4</v>
      </c>
      <c r="F117" s="65">
        <f t="shared" si="1"/>
        <v>106.64604585690549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558461</v>
      </c>
      <c r="E126" s="251">
        <v>644339.38</v>
      </c>
      <c r="F126" s="65">
        <f t="shared" si="1"/>
        <v>115.3776861768324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13477126</v>
      </c>
      <c r="E141" s="108">
        <f t="shared" si="28"/>
        <v>14421584.780000001</v>
      </c>
      <c r="F141" s="84">
        <f t="shared" si="1"/>
        <v>107.00786488157787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v>0</v>
      </c>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1711364.36</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14693136.390000002</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14658827.290000003</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12140828.800000001</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2051864.82</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17507.150000000001</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334623.8</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114002.72</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34309.1</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14898494.640000001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14868048.040000001</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12044486.74</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2294833.2400000002</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18986.099999999999</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334623.8</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175118.16</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30446.6</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1506006.1100000013</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1506006.11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1502143.61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3862.5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42776</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3224</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2023-01-27T10:25:35Z</cp:lastPrinted>
  <dcterms:created xsi:type="dcterms:W3CDTF">2022-04-01T05:14:30Z</dcterms:created>
  <dcterms:modified xsi:type="dcterms:W3CDTF">2023-02-01T07:36:38Z</dcterms:modified>
</cp:coreProperties>
</file>