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ssesvetskasela1\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H307" i="9" s="1"/>
  <c r="D177" i="5"/>
  <c r="G307" i="9" s="1"/>
  <c r="E307" i="9" s="1"/>
  <c r="B307"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4" i="4" l="1"/>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4" i="9"/>
  <c r="E284" i="9" s="1"/>
  <c r="B284" i="9" s="1"/>
  <c r="G278" i="9"/>
  <c r="E278" i="9" s="1"/>
  <c r="F6" i="5"/>
  <c r="F88" i="5"/>
  <c r="F149" i="5"/>
  <c r="F177" i="5"/>
  <c r="F190" i="5"/>
  <c r="F206" i="5"/>
  <c r="F5" i="6"/>
  <c r="D141"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644" i="4" l="1"/>
  <c r="K1450" i="9"/>
  <c r="G313" i="9"/>
  <c r="E313" i="9" s="1"/>
  <c r="B313" i="9" s="1"/>
  <c r="I34" i="3"/>
  <c r="C1517" i="1"/>
  <c r="G312" i="9"/>
  <c r="E312" i="9" s="1"/>
  <c r="F141" i="6"/>
  <c r="H28" i="3"/>
  <c r="C1435" i="1"/>
  <c r="G317" i="9"/>
  <c r="E317"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317" i="9"/>
  <c r="E316" i="9"/>
  <c r="H1435" i="1"/>
  <c r="G1435" i="1"/>
  <c r="H9" i="3"/>
  <c r="B312" i="9"/>
  <c r="E311"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E18" i="9" s="1"/>
  <c r="B18" i="9" s="1"/>
  <c r="J17" i="9"/>
  <c r="I17" i="9"/>
  <c r="H17" i="9"/>
  <c r="G17" i="9"/>
  <c r="E17" i="9" s="1"/>
  <c r="B17" i="9" s="1"/>
  <c r="M16" i="9"/>
  <c r="L16" i="9"/>
  <c r="F16" i="9" s="1"/>
  <c r="H16" i="9"/>
  <c r="G16" i="9"/>
  <c r="E16" i="9" s="1"/>
  <c r="B16" i="9" s="1"/>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F15" i="9" l="1"/>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<sst xmlns="http://schemas.openxmlformats.org/spreadsheetml/2006/main" count="4360" uniqueCount="3421">
  <si>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</si>
  <si>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</si>
  <si>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</si>
  <si>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</si>
  <si>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</si>
  <si>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</si>
  <si>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</si>
  <si>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</si>
  <si>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</si>
  <si>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</si>
  <si>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</si>
  <si>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</si>
  <si>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</si>
  <si>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</si>
  <si>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</si>
  <si>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</si>
  <si>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</si>
  <si>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</si>
  <si>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</si>
  <si>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</si>
  <si>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</si>
  <si>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</si>
  <si>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</si>
  <si>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</si>
  <si>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</si>
  <si>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</si>
  <si>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</si>
  <si>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</si>
  <si>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</si>
  <si>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</si>
  <si>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</si>
  <si>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</si>
  <si>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</si>
  <si>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</si>
  <si>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</si>
  <si>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</si>
  <si>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</si>
  <si>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</si>
  <si>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</si>
  <si>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</si>
  <si>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</si>
  <si>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</si>
  <si>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</si>
  <si>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</si>
  <si>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</si>
  <si>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</si>
  <si>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</si>
  <si>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</si>
  <si>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42776 - Osnovna škola Sesvetska Sela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</si>
  <si>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</si>
  <si>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</si>
  <si>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</si>
  <si>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</si>
  <si>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</si>
  <si>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</si>
  <si>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</si>
  <si>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</si>
  <si>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</si>
  <si>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</si>
  <si>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</si>
  <si>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</si>
  <si>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</si>
  <si>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</si>
  <si>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</si>
  <si>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</si>
  <si>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</si>
  <si>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</si>
  <si>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</si>
  <si>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</si>
  <si>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</si>
  <si>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</si>
  <si>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</si>
  <si>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</si>
  <si>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</si>
  <si>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</si>
  <si>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</si>
  <si>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</si>
  <si>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</si>
  <si>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</si>
  <si>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</si>
  <si>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</si>
  <si>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</si>
  <si>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</si>
  <si>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</si>
  <si>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</si>
  <si>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</si>
  <si>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</si>
  <si>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</si>
  <si>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</si>
  <si>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</si>
  <si>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</si>
  <si>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</si>
  <si>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</si>
  <si>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</si>
  <si>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</si>
  <si>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</si>
  <si>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</si>
  <si>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</si>
  <si>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</si>
  <si>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</si>
  <si>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</si>
  <si>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</si>
  <si>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</si>
  <si>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</si>
  <si>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</si>
  <si>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</si>
  <si>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</si>
  <si>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</si>
  <si>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</si>
  <si>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</si>
  <si>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</si>
  <si>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</si>
  <si>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</si>
  <si>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</si>
  <si>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</si>
  <si>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</si>
  <si>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</si>
  <si>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</si>
  <si>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</si>
  <si>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</si>
  <si>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</si>
  <si>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</si>
  <si>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</si>
  <si>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</si>
  <si>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</si>
  <si>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</si>
  <si>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</si>
  <si>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</si>
  <si>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</si>
  <si>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</si>
  <si>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</si>
  <si>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</si>
  <si>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</si>
  <si>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</si>
  <si>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</si>
  <si>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</si>
  <si>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</si>
  <si>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</si>
  <si>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</si>
  <si>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</si>
  <si>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</si>
  <si>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</si>
  <si>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</si>
  <si>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</si>
  <si>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</si>
  <si>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</si>
  <si>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</si>
  <si>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</si>
  <si>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</si>
  <si>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</si>
  <si>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</si>
  <si>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</si>
  <si>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</si>
  <si>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</si>
  <si>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</si>
  <si>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</si>
  <si>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</si>
  <si>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</si>
  <si>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</si>
  <si>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</si>
  <si>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</si>
  <si>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</si>
  <si>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</si>
  <si>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</si>
  <si>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</si>
  <si>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</si>
  <si>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</si>
  <si>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</si>
  <si>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</si>
  <si>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</si>
  <si>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</si>
  <si>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</si>
  <si>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</si>
  <si>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</si>
  <si>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</si>
  <si>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</si>
  <si>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</si>
  <si>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</si>
  <si>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</si>
  <si>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</si>
  <si>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</si>
  <si>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</si>
  <si>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</si>
  <si>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</si>
  <si>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</si>
  <si>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</si>
  <si>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</si>
  <si>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</si>
  <si>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</si>
  <si>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</si>
  <si>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</si>
  <si>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</si>
  <si>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</si>
  <si>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</si>
  <si>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</si>
  <si>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</si>
  <si>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</si>
  <si>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</si>
  <si>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</si>
  <si>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</si>
  <si>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</si>
  <si>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</si>
  <si>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</si>
  <si>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</si>
  <si>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</si>
  <si>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</si>
  <si>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</si>
  <si>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</si>
  <si>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</si>
  <si>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</si>
  <si>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</si>
  <si>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</si>
  <si>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</si>
  <si>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</si>
  <si>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</si>
  <si>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</si>
  <si>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</si>
  <si>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</si>
  <si>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</si>
  <si>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</si>
  <si>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</si>
  <si>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</si>
  <si>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</si>
  <si>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</si>
  <si>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</si>
  <si>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</si>
  <si>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</si>
  <si>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</si>
  <si>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</si>
  <si>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</si>
  <si>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</si>
  <si>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</si>
  <si>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</si>
  <si>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</si>
  <si>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</si>
  <si>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</si>
  <si>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</si>
  <si>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</si>
  <si>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</si>
  <si>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</si>
  <si>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</si>
  <si>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</si>
  <si>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</si>
  <si>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</si>
  <si>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</si>
  <si>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</si>
  <si>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</si>
  <si>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</si>
  <si>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</si>
  <si>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</si>
  <si>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</si>
  <si>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</si>
  <si>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</si>
  <si>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</si>
  <si>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</si>
  <si>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</si>
  <si>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</si>
  <si>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</si>
  <si>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</si>
  <si>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</si>
  <si>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</si>
  <si>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</si>
  <si>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</si>
  <si>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</si>
  <si>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</si>
  <si>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</si>
  <si>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</si>
  <si>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</si>
  <si>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</si>
  <si>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</si>
  <si>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</si>
  <si>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</si>
  <si>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</si>
  <si>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</si>
  <si>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</si>
  <si>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</si>
  <si>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</si>
  <si>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</si>
  <si>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</si>
  <si>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</si>
  <si>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</si>
  <si>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</si>
  <si>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</si>
  <si>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</si>
  <si>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</si>
  <si>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</si>
  <si>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</si>
  <si>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</si>
  <si>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</si>
  <si>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</si>
  <si>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</si>
  <si>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</si>
  <si>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</si>
  <si>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</si>
  <si>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</si>
  <si>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</si>
  <si>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</si>
  <si>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</si>
  <si>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</si>
  <si>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</si>
  <si>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</si>
  <si>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</si>
  <si>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</si>
  <si>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</si>
  <si>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</si>
  <si>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</si>
  <si>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</si>
  <si>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</si>
  <si>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</si>
  <si>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</si>
  <si>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</si>
  <si>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</si>
  <si>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</si>
  <si>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</si>
  <si>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</si>
  <si>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</si>
  <si>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</si>
  <si>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</si>
  <si>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</si>
  <si>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</si>
  <si>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</si>
  <si>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</si>
  <si>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</si>
  <si>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</si>
  <si>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</si>
  <si>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</si>
  <si>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</si>
  <si>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</si>
  <si>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</si>
  <si>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</si>
  <si>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</si>
  <si>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</si>
  <si>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</si>
  <si>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</si>
  <si>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</si>
  <si>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</si>
  <si>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</si>
  <si>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</si>
  <si>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</si>
  <si>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</si>
  <si>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</si>
  <si>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</si>
  <si>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</si>
  <si>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</si>
  <si>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</si>
  <si>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</si>
  <si>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</si>
  <si>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</si>
  <si>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</si>
  <si>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</si>
  <si>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</si>
  <si>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</si>
  <si>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</si>
  <si>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</si>
  <si>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</si>
  <si>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</si>
  <si>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</si>
  <si>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</si>
  <si>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</si>
  <si>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</si>
  <si>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</si>
  <si>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</si>
  <si>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</si>
  <si>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</si>
  <si>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</si>
  <si>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</si>
  <si>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</si>
  <si>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</si>
  <si>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</si>
  <si>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</si>
  <si>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</si>
  <si>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</si>
  <si>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</si>
  <si>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</si>
  <si>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</si>
  <si>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</si>
  <si>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</si>
  <si>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</si>
  <si>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</si>
  <si>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</si>
  <si>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</si>
  <si>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</si>
  <si>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</si>
  <si>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</si>
  <si>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</si>
  <si>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</si>
  <si>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</si>
  <si>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</si>
  <si>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</si>
  <si>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</si>
  <si>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</si>
  <si>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</si>
  <si>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</si>
  <si>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</si>
  <si>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</si>
  <si>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</si>
  <si>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</si>
  <si>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</si>
  <si>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</si>
  <si>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</si>
  <si>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</si>
  <si>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</si>
  <si>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</si>
  <si>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</si>
  <si>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</si>
  <si>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</si>
  <si>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</si>
  <si>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</si>
  <si>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</si>
  <si>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</si>
  <si>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</si>
  <si>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</si>
  <si>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</si>
  <si>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</si>
  <si>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</si>
  <si>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</si>
  <si>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</si>
  <si>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</si>
  <si>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</si>
  <si>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</si>
  <si>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</si>
  <si>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</si>
  <si>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</si>
  <si>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</si>
  <si>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</si>
  <si>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</si>
  <si>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</si>
  <si>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</si>
  <si>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</si>
  <si>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</si>
  <si>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</si>
  <si>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</si>
  <si>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</si>
  <si>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</si>
  <si>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</si>
  <si>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</si>
  <si>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</si>
  <si>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</si>
  <si>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</si>
  <si>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</si>
  <si>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</si>
  <si>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</si>
  <si>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</si>
  <si>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</si>
  <si>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</si>
  <si>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</si>
  <si>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</si>
  <si>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</si>
  <si>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</si>
  <si>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</si>
  <si>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</si>
  <si>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</si>
  <si>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</si>
  <si>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</si>
  <si>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</si>
  <si>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</si>
  <si>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</si>
  <si>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</si>
  <si>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</si>
  <si>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</si>
  <si>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</si>
  <si>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</si>
  <si>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</si>
  <si>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</si>
  <si>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</si>
  <si>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</si>
  <si>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</si>
  <si>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</si>
  <si>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</si>
  <si>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</si>
  <si>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</si>
  <si>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</si>
  <si>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</si>
  <si>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</si>
  <si>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</si>
  <si>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</si>
  <si>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</si>
  <si>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</si>
  <si>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</si>
  <si>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</si>
  <si>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</si>
  <si>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</si>
  <si>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</si>
  <si>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</si>
  <si>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</si>
  <si>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</si>
  <si>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</si>
  <si>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</si>
  <si>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</si>
  <si>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</si>
  <si>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</si>
  <si>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</si>
  <si>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</si>
  <si>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</si>
  <si>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</si>
  <si>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</si>
  <si>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</si>
  <si>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</si>
  <si>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</si>
  <si>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</si>
  <si>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</si>
  <si>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</si>
  <si>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</si>
  <si>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</si>
  <si>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</si>
  <si>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</si>
  <si>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</si>
  <si>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</si>
  <si>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</si>
  <si>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</si>
  <si>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</si>
  <si>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</si>
  <si>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</si>
  <si>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</si>
  <si>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</si>
  <si>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</si>
  <si>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</si>
  <si>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</si>
  <si>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</si>
  <si>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</si>
  <si>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</si>
  <si>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</si>
  <si>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</si>
  <si>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</si>
  <si>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</si>
  <si>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</si>
  <si>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</si>
  <si>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</si>
  <si>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</si>
  <si>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</si>
  <si>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</si>
  <si>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</si>
  <si>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</si>
  <si>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</si>
  <si>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</si>
  <si>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</si>
  <si>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</si>
  <si>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</si>
  <si>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</si>
  <si>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</si>
  <si>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</si>
  <si>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</si>
  <si>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</si>
  <si>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</si>
  <si>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</si>
  <si>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</si>
  <si>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</si>
  <si>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</si>
  <si>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</si>
  <si>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</si>
  <si>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</si>
  <si>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</si>
  <si>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</si>
  <si>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</si>
  <si>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</si>
  <si>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</si>
  <si>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</si>
  <si>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</si>
  <si>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</si>
  <si>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</si>
  <si>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</si>
  <si>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</si>
  <si>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</si>
  <si>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</si>
  <si>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</si>
  <si>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</si>
  <si>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</si>
  <si>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</si>
  <si>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</si>
  <si>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</si>
  <si>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</si>
  <si>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</si>
  <si>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</si>
  <si>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</si>
  <si>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</si>
  <si>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</si>
  <si>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</si>
  <si>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</si>
  <si>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</si>
  <si>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</si>
  <si>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</si>
  <si>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</si>
  <si>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</si>
  <si>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</si>
  <si>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</si>
  <si>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</si>
  <si>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</si>
  <si>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</si>
  <si>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</si>
  <si>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</si>
  <si>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</si>
  <si>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</si>
  <si>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</si>
  <si>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</si>
  <si>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</si>
  <si>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</si>
  <si>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</si>
  <si>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</si>
  <si>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</si>
  <si>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</si>
  <si>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</si>
  <si>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</si>
  <si>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</si>
  <si>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</si>
  <si>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</si>
  <si>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</si>
  <si>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</si>
  <si>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</si>
  <si>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</si>
  <si>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</si>
  <si>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</si>
  <si>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</si>
  <si>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</si>
  <si>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</si>
  <si>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</si>
  <si>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</si>
  <si>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</si>
  <si>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</si>
  <si>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</si>
  <si>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</si>
  <si>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</si>
  <si>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</si>
  <si>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</si>
  <si>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</si>
  <si>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</si>
  <si>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</si>
  <si>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</si>
  <si>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</si>
  <si>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</si>
  <si>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</si>
  <si>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</si>
  <si>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</si>
  <si>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</si>
  <si>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</si>
  <si>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</si>
  <si>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</si>
  <si>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</si>
  <si>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</si>
  <si>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</si>
  <si>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</si>
  <si>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</si>
  <si>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</si>
  <si>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</si>
  <si>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</si>
  <si>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</si>
  <si>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</si>
  <si>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</si>
  <si>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</si>
  <si>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</si>
  <si>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</si>
  <si>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</si>
  <si>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</si>
  <si>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</si>
  <si>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</si>
  <si>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</si>
  <si>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</si>
  <si>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</si>
  <si>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</si>
  <si>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</si>
  <si>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</si>
  <si>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</si>
  <si>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</si>
  <si>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</si>
  <si>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</si>
  <si>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</si>
  <si>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</si>
  <si>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</si>
  <si>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</si>
  <si>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</si>
  <si>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</si>
  <si>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</si>
  <si>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</si>
  <si>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</si>
  <si>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</si>
  <si>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</si>
  <si>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</si>
  <si>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</si>
  <si>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</si>
  <si>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</si>
  <si>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</si>
  <si>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</si>
  <si>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</si>
  <si>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</si>
  <si>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</si>
  <si>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</si>
  <si>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</si>
  <si>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</si>
  <si>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</si>
  <si>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</si>
  <si>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</si>
  <si>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</si>
  <si>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</si>
  <si>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</si>
  <si>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</si>
  <si>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</si>
  <si>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</si>
  <si>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</si>
  <si>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</si>
  <si>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</si>
  <si>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</si>
  <si>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</si>
  <si>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</si>
  <si>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</si>
  <si>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</si>
  <si>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</si>
  <si>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</si>
  <si>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</si>
  <si>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</si>
  <si>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</si>
  <si>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</si>
  <si>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</si>
  <si>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</si>
  <si>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</si>
  <si>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</si>
  <si>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</si>
  <si>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</si>
  <si>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</si>
  <si>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</si>
  <si>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</si>
  <si>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</si>
  <si>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</si>
  <si>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</si>
  <si>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</si>
  <si>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</si>
  <si>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</si>
  <si>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</si>
  <si>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</si>
  <si>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</si>
  <si>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</si>
  <si>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</si>
  <si>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</si>
  <si>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</si>
  <si>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</si>
  <si>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</si>
  <si>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</si>
  <si>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</si>
  <si>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</si>
  <si>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</si>
  <si>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</si>
  <si>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</si>
  <si>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</si>
  <si>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</si>
  <si>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</si>
  <si>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</si>
  <si>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</si>
  <si>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</si>
  <si>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</si>
  <si>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</si>
  <si>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</si>
  <si>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</si>
  <si>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</si>
  <si>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</si>
  <si>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</si>
  <si>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</si>
  <si>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</si>
  <si>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</si>
  <si>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</si>
  <si>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</si>
  <si>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</si>
  <si>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</si>
  <si>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</si>
  <si>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</si>
  <si>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</si>
  <si>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</si>
  <si>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</si>
  <si>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</si>
  <si>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</si>
  <si>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</si>
  <si>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</si>
  <si>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</si>
  <si>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</si>
  <si>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</si>
  <si>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</si>
  <si>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</si>
  <si>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</si>
  <si>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</si>
  <si>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</si>
  <si>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</si>
  <si>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</si>
  <si>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</si>
  <si>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</si>
  <si>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</si>
  <si>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</si>
  <si>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</si>
  <si>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</si>
  <si>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</si>
  <si>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</si>
  <si>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</si>
  <si>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</si>
  <si>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</si>
  <si>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</si>
  <si>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</si>
  <si>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</si>
  <si>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</si>
  <si>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</si>
  <si>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</si>
  <si>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</si>
  <si>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</si>
  <si>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</si>
  <si>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</si>
  <si>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</si>
  <si>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</si>
  <si>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</si>
  <si>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</si>
  <si>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</si>
  <si>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</si>
  <si>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</si>
  <si>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</si>
  <si>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</si>
  <si>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</si>
  <si>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</si>
  <si>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</si>
  <si>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</si>
  <si>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</si>
  <si>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</si>
  <si>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</si>
  <si>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</si>
  <si>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</si>
  <si>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</si>
  <si>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</si>
  <si>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</si>
  <si>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</si>
  <si>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</si>
  <si>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</si>
  <si>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</si>
  <si>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</si>
  <si>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</si>
  <si>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</si>
  <si>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</si>
  <si>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</si>
  <si>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</si>
  <si>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</si>
  <si>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</si>
  <si>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</si>
  <si>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</si>
  <si>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</si>
  <si>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</si>
  <si>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</si>
  <si>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</si>
  <si>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</si>
  <si>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</si>
  <si>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</si>
  <si>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</si>
  <si>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</si>
  <si>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</si>
  <si>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</si>
  <si>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</si>
  <si>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</si>
  <si>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</si>
  <si>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</si>
  <si>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</si>
  <si>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</si>
  <si>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</si>
  <si>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</si>
  <si>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</si>
  <si>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</si>
  <si>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</si>
  <si>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</si>
  <si>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</si>
  <si>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</si>
  <si>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</si>
  <si>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</si>
  <si>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</si>
  <si>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</si>
  <si>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</si>
  <si>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</si>
  <si>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</si>
  <si>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</si>
  <si>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</si>
  <si>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</si>
  <si>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</si>
  <si>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</si>
  <si>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</si>
  <si>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</si>
  <si>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</si>
  <si>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</si>
  <si>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</si>
  <si>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</si>
  <si>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</si>
  <si>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</si>
  <si>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</si>
  <si>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</si>
  <si>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</si>
  <si>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</si>
  <si>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</si>
  <si>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</si>
  <si>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</si>
  <si>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</si>
  <si>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</si>
  <si>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</si>
  <si>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</si>
  <si>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</si>
  <si>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</si>
  <si>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</si>
  <si>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</si>
  <si>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</si>
  <si>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</si>
  <si>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</si>
  <si>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</si>
  <si>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</si>
  <si>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</si>
  <si>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</si>
  <si>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</si>
  <si>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</si>
  <si>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</si>
  <si>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</si>
  <si>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</si>
  <si>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</si>
  <si>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</si>
  <si>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</si>
  <si>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</si>
  <si>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</si>
  <si>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</si>
  <si>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</si>
  <si>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</si>
  <si>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</si>
  <si>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</si>
  <si>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</si>
  <si>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</si>
  <si>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</si>
  <si>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</si>
  <si>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</si>
  <si>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</si>
  <si>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</si>
  <si>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</si>
  <si>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</si>
  <si>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</si>
  <si>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</si>
  <si>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</si>
  <si>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</si>
  <si>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</si>
  <si>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</si>
  <si>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</si>
  <si>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</si>
  <si>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</si>
  <si>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</si>
  <si>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</si>
  <si>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</si>
  <si>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</si>
  <si>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</si>
  <si>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</si>
  <si>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</si>
  <si>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</si>
  <si>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</si>
  <si>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</si>
  <si>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</si>
  <si>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</si>
  <si>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</si>
  <si>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</si>
  <si>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</si>
  <si>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</si>
  <si>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</si>
  <si>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</si>
  <si>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</si>
  <si>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</si>
  <si>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</si>
  <si>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</si>
  <si>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</si>
  <si>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</si>
  <si>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</si>
  <si>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</si>
  <si>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</si>
  <si>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</si>
  <si>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</si>
  <si>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</si>
  <si>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</si>
  <si>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</si>
  <si>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</si>
  <si>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</si>
  <si>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</si>
  <si>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</si>
  <si>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</si>
  <si>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</si>
  <si>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</si>
  <si>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</si>
  <si>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</si>
  <si>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</si>
  <si>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</si>
  <si>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</si>
  <si>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</si>
  <si>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</si>
  <si>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</si>
  <si>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</si>
  <si>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</si>
  <si>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</si>
  <si>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</si>
  <si>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</si>
  <si>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</si>
  <si>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</si>
  <si>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</si>
  <si>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</si>
  <si>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</si>
  <si>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</si>
  <si>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</si>
  <si>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</si>
  <si>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</si>
  <si>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</si>
  <si>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</si>
  <si>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</si>
  <si>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</si>
  <si>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</si>
  <si>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</si>
  <si>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</si>
  <si>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</si>
  <si>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</si>
  <si>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</si>
  <si>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</si>
  <si>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</si>
  <si>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</si>
  <si>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</si>
  <si>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</si>
  <si>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</si>
  <si>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</si>
  <si>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</si>
  <si>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</si>
  <si>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</si>
  <si>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</si>
  <si>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</si>
  <si>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</si>
  <si>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</si>
  <si>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</si>
  <si>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</si>
  <si>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</si>
  <si>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</si>
  <si>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</si>
  <si>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</si>
  <si>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</si>
  <si>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</si>
  <si>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</si>
  <si>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</si>
  <si>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</si>
  <si>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</si>
  <si>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</si>
  <si>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</si>
  <si>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</si>
  <si>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</si>
  <si>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</si>
  <si>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</si>
  <si>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</si>
  <si>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</si>
  <si>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</si>
  <si>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</si>
  <si>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</si>
  <si>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</si>
  <si>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</si>
  <si>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</si>
  <si>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</si>
  <si>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</si>
  <si>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</si>
  <si>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</si>
  <si>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</si>
  <si>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</si>
  <si>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</si>
  <si>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</si>
  <si>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</si>
  <si>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</si>
  <si>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</si>
  <si>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</si>
  <si>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</si>
  <si>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</si>
  <si>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</si>
  <si>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</si>
  <si>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</si>
  <si>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</si>
  <si>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</si>
  <si>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</si>
  <si>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</si>
  <si>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</si>
  <si>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</si>
  <si>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</si>
  <si>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</si>
  <si>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</si>
  <si>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</si>
  <si>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</si>
  <si>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</si>
  <si>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</si>
  <si>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</si>
  <si>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</si>
  <si>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</si>
  <si>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</si>
  <si>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</si>
  <si>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</si>
  <si>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</si>
  <si>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</si>
  <si>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</si>
  <si>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</si>
  <si>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</si>
  <si>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</si>
  <si>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</si>
  <si>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</si>
  <si>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</si>
  <si>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</si>
  <si>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</si>
  <si>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</si>
  <si>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</si>
  <si>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</si>
  <si>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</si>
  <si>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</si>
  <si>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</si>
  <si>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</si>
  <si>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</si>
  <si>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</si>
  <si>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</si>
  <si>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</si>
  <si>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</si>
  <si>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</si>
  <si>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</si>
  <si>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</si>
  <si>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</si>
  <si>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</si>
  <si>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</si>
  <si>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</si>
  <si>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</si>
  <si>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</si>
  <si>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</si>
  <si>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</si>
  <si>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</si>
  <si>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</si>
  <si>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</si>
  <si>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</si>
  <si>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</si>
  <si>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</si>
  <si>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</si>
  <si>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</si>
  <si>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</si>
  <si>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</si>
  <si>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</si>
  <si>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</si>
  <si>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</si>
  <si>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</si>
  <si>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</si>
  <si>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</si>
  <si>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</si>
  <si>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</si>
  <si>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</si>
  <si>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</si>
  <si>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</si>
  <si>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</si>
  <si>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</si>
  <si>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</si>
  <si>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</si>
  <si>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</si>
  <si>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</si>
  <si>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</si>
  <si>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</si>
  <si>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</si>
  <si>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</si>
  <si>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</si>
  <si>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</si>
  <si>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</si>
  <si>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</si>
  <si>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</si>
  <si>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</si>
  <si>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</si>
  <si>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</si>
  <si>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</si>
  <si>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</si>
  <si>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</si>
  <si>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</si>
  <si>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</si>
  <si>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</si>
  <si>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</si>
  <si>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</si>
  <si>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</si>
  <si>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</si>
  <si>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</si>
  <si>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</si>
  <si>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</si>
  <si>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</si>
  <si>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</si>
  <si>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</si>
  <si>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</si>
  <si>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</si>
  <si>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</si>
  <si>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</si>
  <si>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</si>
  <si>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</si>
  <si>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</si>
  <si>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</si>
  <si>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</si>
  <si>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</si>
  <si>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</si>
  <si>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</si>
  <si>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</si>
  <si>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</si>
  <si>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</si>
  <si>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</si>
  <si>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</si>
  <si>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</si>
  <si>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</si>
  <si>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</si>
  <si>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</si>
  <si>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</si>
  <si>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</si>
  <si>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</si>
  <si>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</si>
  <si>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</si>
  <si>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</si>
  <si>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</si>
  <si>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</si>
  <si>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</si>
  <si>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</si>
  <si>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</si>
  <si>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</si>
  <si>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</si>
  <si>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</si>
  <si>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</si>
  <si>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</si>
  <si>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</si>
  <si>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</si>
  <si>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</si>
  <si>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</si>
  <si>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</si>
  <si>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</si>
  <si>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</si>
  <si>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</si>
  <si>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</si>
  <si>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</si>
  <si>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</si>
  <si>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</si>
  <si>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</si>
  <si>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</si>
  <si>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</si>
  <si>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</si>
  <si>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</si>
  <si>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</si>
  <si>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</si>
  <si>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</si>
  <si>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</si>
  <si>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</si>
  <si>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</si>
  <si>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</si>
  <si>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</si>
  <si>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</si>
  <si>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</si>
  <si>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</si>
  <si>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</si>
  <si>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</si>
  <si>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</si>
  <si>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</si>
  <si>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</si>
  <si>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</si>
  <si>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</si>
  <si>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</si>
  <si>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</si>
  <si>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</si>
  <si>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</si>
  <si>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</si>
  <si>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</si>
  <si>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</si>
  <si>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</si>
  <si>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</si>
  <si>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</si>
  <si>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</si>
  <si>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</si>
  <si>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</si>
  <si>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</si>
  <si>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</si>
  <si>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</si>
  <si>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</si>
  <si>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</si>
  <si>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</si>
  <si>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</si>
  <si>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</si>
  <si>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</si>
  <si>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</si>
  <si>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</si>
  <si>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</si>
  <si>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</si>
  <si>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</si>
  <si>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</si>
  <si>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</si>
  <si>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</si>
  <si>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</si>
  <si>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</si>
  <si>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</si>
  <si>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</si>
  <si>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</si>
  <si>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</si>
  <si>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</si>
  <si>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</si>
  <si>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</si>
  <si>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</si>
  <si>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</si>
  <si>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</si>
  <si>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</si>
  <si>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</si>
  <si>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</si>
  <si>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</si>
  <si>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</si>
  <si>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</si>
  <si>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</si>
  <si>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</si>
  <si>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</si>
  <si>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</si>
  <si>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</si>
  <si>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</si>
  <si>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</si>
  <si>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</si>
  <si>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</si>
  <si>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</si>
  <si>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</si>
  <si>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</si>
  <si>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</si>
  <si>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</si>
  <si>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</si>
  <si>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</si>
  <si>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</si>
  <si>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</si>
  <si>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</si>
  <si>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</si>
  <si>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</si>
  <si>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</si>
  <si>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</si>
  <si>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</si>
  <si>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</si>
  <si>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</si>
  <si>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</si>
  <si>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</si>
  <si>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</si>
  <si>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</si>
  <si>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</si>
  <si>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</si>
  <si>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</si>
  <si>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</si>
  <si>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</si>
  <si>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</si>
  <si>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</si>
  <si>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</si>
  <si>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</si>
  <si>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</si>
  <si>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</si>
  <si>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</si>
  <si>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</si>
  <si>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</si>
  <si>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</si>
  <si>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</si>
  <si>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</si>
  <si>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</si>
  <si>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</si>
  <si>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</si>
  <si>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</si>
  <si>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</si>
  <si>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</si>
  <si>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</si>
  <si>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</si>
  <si>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</si>
  <si>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</si>
  <si>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</si>
  <si>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</si>
  <si>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</si>
  <si>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</si>
  <si>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</si>
  <si>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</si>
  <si>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</si>
  <si>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</si>
  <si>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</si>
  <si>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</si>
  <si>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</si>
  <si>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</si>
  <si>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</si>
  <si>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</si>
  <si>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</si>
  <si>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</si>
  <si>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</si>
  <si>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</si>
  <si>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</si>
  <si>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</si>
  <si>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</si>
  <si>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</si>
  <si>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</si>
  <si>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</si>
  <si>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</si>
  <si>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</si>
  <si>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</si>
  <si>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</si>
  <si>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</si>
  <si>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</si>
  <si>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</si>
  <si>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</si>
  <si>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</si>
  <si>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</si>
  <si>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</si>
  <si>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</si>
  <si>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</si>
  <si>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</si>
  <si>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</si>
  <si>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</si>
  <si>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</si>
  <si>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</si>
  <si>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</si>
  <si>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</si>
  <si>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</si>
  <si>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</si>
  <si>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</si>
  <si>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</si>
  <si>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</si>
  <si>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</si>
  <si>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</si>
  <si>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</si>
  <si>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</si>
  <si>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</si>
  <si>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</si>
  <si>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</si>
  <si>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</si>
  <si>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</si>
  <si>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</si>
  <si>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</si>
  <si>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</si>
  <si>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</si>
  <si>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</si>
  <si>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</si>
  <si>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</si>
  <si>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</si>
  <si>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</si>
  <si>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</si>
  <si>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</si>
  <si>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</si>
  <si>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</si>
  <si>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</si>
  <si>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</si>
  <si>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</si>
  <si>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</si>
  <si>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</si>
  <si>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</si>
  <si>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</si>
  <si>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</si>
  <si>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</si>
  <si>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</si>
  <si>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</si>
  <si>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</si>
  <si>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</si>
  <si>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</si>
  <si>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</si>
  <si>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</si>
  <si>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</si>
  <si>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</si>
  <si>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</si>
  <si>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</si>
  <si>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</si>
  <si>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</si>
  <si>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</si>
  <si>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</si>
  <si>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</si>
  <si>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</si>
  <si>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</si>
  <si>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</si>
  <si>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</si>
  <si>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</si>
  <si>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</si>
  <si>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</si>
  <si>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</si>
  <si>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</si>
  <si>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</si>
  <si>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</si>
  <si>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</si>
  <si>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</si>
  <si>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</si>
  <si>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</si>
  <si>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</si>
  <si>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</si>
  <si>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</si>
  <si>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</si>
  <si>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</si>
  <si>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</si>
  <si>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</si>
  <si>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</si>
  <si>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</si>
  <si>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</si>
  <si>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</si>
  <si>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</si>
  <si>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</si>
  <si>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</si>
  <si>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</si>
  <si>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</si>
  <si>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</si>
  <si>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</si>
  <si>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</si>
  <si>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</si>
  <si>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</si>
  <si>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</si>
  <si>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</si>
  <si>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</si>
  <si>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</si>
  <si>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</si>
  <si>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</si>
  <si>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</si>
  <si>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</si>
  <si>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</si>
  <si>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</si>
  <si>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</si>
  <si>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</si>
  <si>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</si>
  <si>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</si>
  <si>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</si>
  <si>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</si>
  <si>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</si>
  <si>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</si>
  <si>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</si>
  <si>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</si>
  <si>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</si>
  <si>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</si>
  <si>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</si>
  <si>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</si>
  <si>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</si>
  <si>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</si>
  <si>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</si>
  <si>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</si>
  <si>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</si>
  <si>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</si>
  <si>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</si>
  <si>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</si>
  <si>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</si>
  <si>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</si>
  <si>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</si>
  <si>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</si>
  <si>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</si>
  <si>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</si>
  <si>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</si>
  <si>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</si>
  <si>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</si>
  <si>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</si>
  <si>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</si>
  <si>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</si>
  <si>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</si>
  <si>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</si>
  <si>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</si>
  <si>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</si>
  <si>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</si>
  <si>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</si>
  <si>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</si>
  <si>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</si>
  <si>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</si>
  <si>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</si>
  <si>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</si>
  <si>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</si>
  <si>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</si>
  <si>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</si>
  <si>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</si>
  <si>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</si>
  <si>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</si>
  <si>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</si>
  <si>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</si>
  <si>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</si>
  <si>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</si>
  <si>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</si>
  <si>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</si>
  <si>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</si>
  <si>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</si>
  <si>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</si>
  <si>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</si>
  <si>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</si>
  <si>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</si>
  <si>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</si>
  <si>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</si>
  <si>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</si>
  <si>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</si>
  <si>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</si>
  <si>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</si>
  <si>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</si>
  <si>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</si>
  <si>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</si>
  <si>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</si>
  <si>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</si>
  <si>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</si>
  <si>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</si>
  <si>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</si>
  <si>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</si>
  <si>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</si>
  <si>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</si>
  <si>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</si>
  <si>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</si>
  <si>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</si>
  <si>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</si>
  <si>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</si>
  <si>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</si>
  <si>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</si>
  <si>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</si>
  <si>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</si>
  <si>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</si>
  <si>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</si>
  <si>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</si>
  <si>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</si>
  <si>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</si>
  <si>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</si>
  <si>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</si>
  <si>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</si>
  <si>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</si>
  <si>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</si>
  <si>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</si>
  <si>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</si>
  <si>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</si>
  <si>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</si>
  <si>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</si>
  <si>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</si>
  <si>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</si>
  <si>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</si>
  <si>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</si>
  <si>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</si>
  <si>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</si>
  <si>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</si>
  <si>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</si>
  <si>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</si>
  <si>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</si>
  <si>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</si>
  <si>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</si>
  <si>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</si>
  <si>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</si>
  <si>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</si>
  <si>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</si>
  <si>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</si>
  <si>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</si>
  <si>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</si>
  <si>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</si>
  <si>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</si>
  <si>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</si>
  <si>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</si>
  <si>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</si>
  <si>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</si>
  <si>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</si>
  <si>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</si>
  <si>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</si>
  <si>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</si>
  <si>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</si>
  <si>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</si>
  <si>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</si>
  <si>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</si>
  <si>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</si>
  <si>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</si>
  <si>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</si>
  <si>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</si>
  <si>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</si>
  <si>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</si>
  <si>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</si>
  <si>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</si>
  <si>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</si>
  <si>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</si>
  <si>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</si>
  <si>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</si>
  <si>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</si>
  <si>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</si>
  <si>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</si>
  <si>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</si>
  <si>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</si>
  <si>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</si>
  <si>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</si>
  <si>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</si>
  <si>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</si>
  <si>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</si>
  <si>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</si>
  <si>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</si>
  <si>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</si>
  <si>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</si>
  <si>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</si>
  <si>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</si>
  <si>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</si>
  <si>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</si>
  <si>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</si>
  <si>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</si>
  <si>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</si>
  <si>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</si>
  <si>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</si>
  <si>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</si>
  <si>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</si>
  <si>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</si>
  <si>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</si>
  <si>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</si>
  <si>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</si>
  <si>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</si>
  <si>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</si>
  <si>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</si>
  <si>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</si>
  <si>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</si>
  <si>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</si>
  <si>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</si>
  <si>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</si>
  <si>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</si>
  <si>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</si>
  <si>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</si>
  <si>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</si>
  <si>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</si>
  <si>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</si>
  <si>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</si>
  <si>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</si>
  <si>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</si>
  <si>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</si>
  <si>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</si>
  <si>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</si>
  <si>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</si>
  <si>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</si>
  <si>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</si>
  <si>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</si>
  <si>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</si>
  <si>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</si>
  <si>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</si>
  <si>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</si>
  <si>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</si>
  <si>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</si>
  <si>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</si>
  <si>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</si>
  <si>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</si>
  <si>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</si>
  <si>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</si>
  <si>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</si>
  <si>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</si>
  <si>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</si>
  <si>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</si>
  <si>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</si>
  <si>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</si>
  <si>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</si>
  <si>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</si>
  <si>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</si>
  <si>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</si>
  <si>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</si>
  <si>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</si>
  <si>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</si>
  <si>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</si>
  <si>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</si>
  <si>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</si>
  <si>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</si>
  <si>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</si>
  <si>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</si>
  <si>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</si>
  <si>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</si>
  <si>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</si>
  <si>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</si>
  <si>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</si>
  <si>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</si>
  <si>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</si>
  <si>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</si>
  <si>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</si>
  <si>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</si>
  <si>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</si>
  <si>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</si>
  <si>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</si>
  <si>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</si>
  <si>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</si>
  <si>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</si>
  <si>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</si>
  <si>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</si>
  <si>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</si>
  <si>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</si>
  <si>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</si>
  <si>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</si>
  <si>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</si>
  <si>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</si>
  <si>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</si>
  <si>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</si>
  <si>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</si>
  <si>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</si>
  <si>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</si>
  <si>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</si>
  <si>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</si>
  <si>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</si>
  <si>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</si>
  <si>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</si>
  <si>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</si>
  <si>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</si>
  <si>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</si>
  <si>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</si>
  <si>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</si>
  <si>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</si>
  <si>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</si>
  <si>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</si>
  <si>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</si>
  <si>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</si>
  <si>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</si>
  <si>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</si>
  <si>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</si>
  <si>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</si>
  <si>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</si>
  <si>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</si>
  <si>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</si>
  <si>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</si>
  <si>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</si>
  <si>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</si>
  <si>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</si>
  <si>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</si>
  <si>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</si>
  <si>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</si>
  <si>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</si>
  <si>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</si>
  <si>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</si>
  <si>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</si>
  <si>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</si>
  <si>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</si>
  <si>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</si>
  <si>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</si>
  <si>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</si>
  <si>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</si>
  <si>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</si>
  <si>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</si>
  <si>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</si>
  <si>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</si>
  <si>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</si>
  <si>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</si>
  <si>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</si>
  <si>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</si>
  <si>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</si>
  <si>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</si>
  <si>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</si>
  <si>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</si>
  <si>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</si>
  <si>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</si>
  <si>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</si>
  <si>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</si>
  <si>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</si>
  <si>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</si>
  <si>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</si>
  <si>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</si>
  <si>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</si>
  <si>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</si>
  <si>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</si>
  <si>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</si>
  <si>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</si>
  <si>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</si>
  <si>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</si>
  <si>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</si>
  <si>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</si>
  <si>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</si>
  <si>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</si>
  <si>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</si>
  <si>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</si>
  <si>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</si>
  <si>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</si>
  <si>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</si>
  <si>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</si>
  <si>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</si>
  <si>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</si>
  <si>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</si>
  <si>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</si>
  <si>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</si>
  <si>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</si>
  <si>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</si>
  <si>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</si>
  <si>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</si>
  <si>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</si>
  <si>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</si>
  <si>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</si>
  <si>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</si>
  <si>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</si>
  <si>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</si>
  <si>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</si>
  <si>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</si>
  <si>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</si>
  <si>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</si>
  <si>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</si>
  <si>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</si>
  <si>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</si>
  <si>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</si>
  <si>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</si>
  <si>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</si>
  <si>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</si>
  <si>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</si>
  <si>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</si>
  <si>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</si>
  <si>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</si>
  <si>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</si>
  <si>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</si>
  <si>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</si>
  <si>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</si>
  <si>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</si>
  <si>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</si>
  <si>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</si>
  <si>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</si>
  <si>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</si>
  <si>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</si>
  <si>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</si>
  <si>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</si>
  <si>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</si>
  <si>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</si>
  <si>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</si>
  <si>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</si>
  <si>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</si>
  <si>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</si>
  <si>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</si>
  <si>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</si>
  <si>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</si>
  <si>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</si>
  <si>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</si>
  <si>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</si>
  <si>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</si>
  <si>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</si>
  <si>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</si>
  <si>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</si>
  <si>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</si>
  <si>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</si>
  <si>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</si>
  <si>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</si>
  <si>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</si>
  <si>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</si>
  <si>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</si>
  <si>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</si>
  <si>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</si>
  <si>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</si>
  <si>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</si>
  <si>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</si>
  <si>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</si>
  <si>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</si>
  <si>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</si>
  <si>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</si>
  <si>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</si>
  <si>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</si>
  <si>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</si>
  <si>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</si>
  <si>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</si>
  <si>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</si>
  <si>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</si>
  <si>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</si>
  <si>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</si>
  <si>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</si>
  <si>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</si>
  <si>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</si>
  <si>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</si>
  <si>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</si>
  <si>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</si>
  <si>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</si>
  <si>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</si>
  <si>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</si>
  <si>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</si>
  <si>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</si>
  <si>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</si>
  <si>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</si>
  <si>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</si>
  <si>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</si>
  <si>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</si>
  <si>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</si>
  <si>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</si>
  <si>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</si>
  <si>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</si>
  <si>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</si>
  <si>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</si>
  <si>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</si>
  <si>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</si>
  <si>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</si>
  <si>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</si>
  <si>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</si>
  <si>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</si>
  <si>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</si>
  <si>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</si>
  <si>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</si>
  <si>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</si>
  <si>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</si>
  <si>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</si>
  <si>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</si>
  <si>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</si>
  <si>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</si>
  <si>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</si>
  <si>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</si>
  <si>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</si>
  <si>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</si>
  <si>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</si>
  <si>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</si>
  <si>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</si>
  <si>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</si>
  <si>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</si>
  <si>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</si>
  <si>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</si>
  <si>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</si>
  <si>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</si>
  <si>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</si>
  <si>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</si>
  <si>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</si>
  <si>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</si>
  <si>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</si>
  <si>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</si>
  <si>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</si>
  <si>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</si>
  <si>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</si>
  <si>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</si>
  <si>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</si>
  <si>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</si>
  <si>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</si>
  <si>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</si>
  <si>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</si>
  <si>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</si>
  <si>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</si>
  <si>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</si>
  <si>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</si>
  <si>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</si>
  <si>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</si>
  <si>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</si>
  <si>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</si>
  <si>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</si>
  <si>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</si>
  <si>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</si>
  <si>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</si>
  <si>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</si>
  <si>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</si>
  <si>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</si>
  <si>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</si>
  <si>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</si>
  <si>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</si>
  <si>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</si>
  <si>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</si>
  <si>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</si>
  <si>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</si>
  <si>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</si>
  <si>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</si>
  <si>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</si>
  <si>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</si>
  <si>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</si>
  <si>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</si>
  <si>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</si>
  <si>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</si>
  <si>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</si>
  <si>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</si>
  <si>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</si>
  <si>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</si>
  <si>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</si>
  <si>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</si>
  <si>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</si>
  <si>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</si>
  <si>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</si>
  <si>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</si>
  <si>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</si>
  <si>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</si>
  <si>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</si>
  <si>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</si>
  <si>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</si>
  <si>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</si>
  <si>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</si>
  <si>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</si>
  <si>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</si>
  <si>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</si>
  <si>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</si>
  <si>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</si>
  <si>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</si>
  <si>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</si>
  <si>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</si>
  <si>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</si>
  <si>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</si>
  <si>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</si>
  <si>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</si>
  <si>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</si>
  <si>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</si>
  <si>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</si>
  <si>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</si>
  <si>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</si>
  <si>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</si>
  <si>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</si>
  <si>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</si>
  <si>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</si>
  <si>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</si>
  <si>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</si>
  <si>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</si>
  <si>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</si>
  <si>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</si>
  <si>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</si>
  <si>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</si>
  <si>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</si>
  <si>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</si>
  <si>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</si>
  <si>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</si>
  <si>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</si>
  <si>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</si>
  <si>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</si>
  <si>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</si>
  <si>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</si>
  <si>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</si>
  <si>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</si>
  <si>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</si>
  <si>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</si>
  <si>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</si>
  <si>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</si>
  <si>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</si>
  <si>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</si>
  <si>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</si>
  <si>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</si>
  <si>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</si>
  <si>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</si>
  <si>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</si>
  <si>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</si>
  <si>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</si>
  <si>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</si>
  <si>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</si>
  <si>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</si>
  <si>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</si>
  <si>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</si>
  <si>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</si>
  <si>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</si>
  <si>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</si>
  <si>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</si>
  <si>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</si>
  <si>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</si>
  <si>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</si>
  <si>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</si>
  <si>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</si>
  <si>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</si>
  <si>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</si>
  <si>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</si>
  <si>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</si>
  <si>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</si>
  <si>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</si>
  <si>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</si>
  <si>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</si>
  <si>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</si>
  <si>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</si>
  <si>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</si>
  <si>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</si>
  <si>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</si>
  <si>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</si>
  <si>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</si>
  <si>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</si>
  <si>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</si>
  <si>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</si>
  <si>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</si>
  <si>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</si>
  <si>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</si>
  <si>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</si>
  <si>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</si>
  <si>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</si>
  <si>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</si>
  <si>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</si>
  <si>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</si>
  <si>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</si>
  <si>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</si>
  <si>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</si>
  <si>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</si>
  <si>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</si>
  <si>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</si>
  <si>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</si>
  <si>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</si>
  <si>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</si>
  <si>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</si>
  <si>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</si>
  <si>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</si>
  <si>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</si>
  <si>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</si>
  <si>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</si>
  <si>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</si>
  <si>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</si>
  <si>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</si>
  <si>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</si>
  <si>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</si>
  <si>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</si>
  <si>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</si>
  <si>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</si>
  <si>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</si>
  <si>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</si>
  <si>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</si>
  <si>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</si>
  <si>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</si>
  <si>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</si>
  <si>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</si>
  <si>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</si>
  <si>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</si>
  <si>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</si>
  <si>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</si>
  <si>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</si>
  <si>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</si>
  <si>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</si>
  <si>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</si>
  <si>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</si>
  <si>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</si>
  <si>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</si>
  <si>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</si>
  <si>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</si>
  <si>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</si>
  <si>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</si>
  <si>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</si>
  <si>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</si>
  <si>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</si>
  <si>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</si>
  <si>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</si>
  <si>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</si>
  <si>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</si>
  <si>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</si>
  <si>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</si>
  <si>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</si>
  <si>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</si>
  <si>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</si>
  <si>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</si>
  <si>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</si>
  <si>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</si>
  <si>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</si>
  <si>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</si>
  <si>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</si>
  <si>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</si>
  <si>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</si>
  <si>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</si>
  <si>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</si>
  <si>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</si>
  <si>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</si>
  <si>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</si>
  <si>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</si>
  <si>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</si>
  <si>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</si>
  <si>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</si>
  <si>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</si>
  <si>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</si>
  <si>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</si>
  <si>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</si>
  <si>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</si>
  <si>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</si>
  <si>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</si>
  <si>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</si>
  <si>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</si>
  <si>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</si>
  <si>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</si>
  <si>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</si>
  <si>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</si>
  <si>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</si>
  <si>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</si>
  <si>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</si>
  <si>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</si>
  <si>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</si>
  <si>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</si>
  <si>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</si>
  <si>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</si>
  <si>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</si>
  <si>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</si>
  <si>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</si>
  <si>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</si>
  <si>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</si>
  <si>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</si>
  <si>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</si>
  <si>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</si>
  <si>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</si>
  <si>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</si>
  <si>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</si>
  <si>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</si>
  <si>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</si>
  <si>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</si>
  <si>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</si>
  <si>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</si>
  <si>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</si>
  <si>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</si>
  <si>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</si>
  <si>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</si>
  <si>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</si>
  <si>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</si>
  <si>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</si>
  <si>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</si>
  <si>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</si>
  <si>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</si>
  <si>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</si>
  <si>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</si>
  <si>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</si>
  <si>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</si>
  <si>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</si>
  <si>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</si>
  <si>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</si>
  <si>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</si>
  <si>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</si>
  <si>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</si>
  <si>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</si>
  <si>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</si>
  <si>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</si>
  <si>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</si>
  <si>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</si>
  <si>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</si>
  <si>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</si>
  <si>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</si>
  <si>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</si>
  <si>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</si>
  <si>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</si>
  <si>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</si>
  <si>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</si>
  <si>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</si>
  <si>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</si>
  <si>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</si>
  <si>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</si>
  <si>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</si>
  <si>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</si>
  <si>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</si>
  <si>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</si>
  <si>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</si>
  <si>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</si>
  <si>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</si>
  <si>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</si>
  <si>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</si>
  <si>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</si>
  <si>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</si>
  <si>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</si>
  <si>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</si>
  <si>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</si>
  <si>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</si>
  <si>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</si>
  <si>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</si>
  <si>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</si>
  <si>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</si>
  <si>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</si>
  <si>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</si>
  <si>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</si>
  <si>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</si>
  <si>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</si>
  <si>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</si>
  <si>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</si>
  <si>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</si>
  <si>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</si>
  <si>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</si>
  <si>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</si>
  <si>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</si>
  <si>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</si>
  <si>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</si>
  <si>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</si>
  <si>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</si>
  <si>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</si>
  <si>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</si>
  <si>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</si>
  <si>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</si>
  <si>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</si>
  <si>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</si>
  <si>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</si>
  <si>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</si>
  <si>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</si>
  <si>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</si>
  <si>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</si>
  <si>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</si>
  <si>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</si>
  <si>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</si>
  <si>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</si>
  <si>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</si>
  <si>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</si>
  <si>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</si>
  <si>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</si>
  <si>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</si>
  <si>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</si>
  <si>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</si>
  <si>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</si>
  <si>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</si>
  <si>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</si>
  <si>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</si>
  <si>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</si>
  <si>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</si>
  <si>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</si>
  <si>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</si>
  <si>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</si>
  <si>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</si>
  <si>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</si>
  <si>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</si>
  <si>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</si>
  <si>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</si>
  <si>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</si>
  <si>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</si>
  <si>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</si>
  <si>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</si>
  <si>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</si>
  <si>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</si>
  <si>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</si>
  <si>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</si>
  <si>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</si>
  <si>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</si>
  <si>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</si>
  <si>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</si>
  <si>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</si>
  <si>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</si>
  <si>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</si>
  <si>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</si>
  <si>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</si>
  <si>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</si>
  <si>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</si>
  <si>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</si>
  <si>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</si>
  <si>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</si>
  <si>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</si>
  <si>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</si>
  <si>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</si>
  <si>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</si>
  <si>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</si>
  <si>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</si>
  <si>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</si>
  <si>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</si>
  <si>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</si>
  <si>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</si>
  <si>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</si>
  <si>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</si>
  <si>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</si>
  <si>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</si>
  <si>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</si>
  <si>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</si>
  <si>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</si>
  <si>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</si>
  <si>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</si>
  <si>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</si>
  <si>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</si>
  <si>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</si>
  <si>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</si>
  <si>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</si>
  <si>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</si>
  <si>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</si>
  <si>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</si>
  <si>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</si>
  <si>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</si>
  <si>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</si>
  <si>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</si>
  <si>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</si>
  <si>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</si>
  <si>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</si>
  <si>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</si>
  <si>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</si>
  <si>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</si>
  <si>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</si>
  <si>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</si>
  <si>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</si>
  <si>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</si>
  <si>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</si>
  <si>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</si>
  <si>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</si>
  <si>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</si>
  <si>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</si>
  <si>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</si>
  <si>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</si>
  <si>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</si>
  <si>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</si>
  <si>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</si>
  <si>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</si>
  <si>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</si>
  <si>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</si>
  <si>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</si>
  <si>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</si>
  <si>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</si>
  <si>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</si>
  <si>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</si>
  <si>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</si>
  <si>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</si>
  <si>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</si>
  <si>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</si>
  <si>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</si>
  <si>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</si>
  <si>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</si>
  <si>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</si>
  <si>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</si>
  <si>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</si>
  <si>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</si>
  <si>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</si>
  <si>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</si>
  <si>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</si>
  <si>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</si>
  <si>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</si>
  <si>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</si>
  <si>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</si>
  <si>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</si>
  <si>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</si>
  <si>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</si>
  <si>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</si>
  <si>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</si>
  <si>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</si>
  <si>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</si>
  <si>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</si>
  <si>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</si>
  <si>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</si>
  <si>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</si>
  <si>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</si>
  <si>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</si>
  <si>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</si>
  <si>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</si>
  <si>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</si>
  <si>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</si>
  <si>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</si>
  <si>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</si>
  <si>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</si>
  <si>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</si>
  <si>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</si>
  <si>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</si>
  <si>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</si>
  <si>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</si>
  <si>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</si>
  <si>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</si>
  <si>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</si>
  <si>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</si>
  <si>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</si>
  <si>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</si>
  <si>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</si>
  <si>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</si>
  <si>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</si>
  <si>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</si>
  <si>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</si>
  <si>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</si>
  <si>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</si>
  <si>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</si>
  <si>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</si>
  <si>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</si>
  <si>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</si>
  <si>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</si>
  <si>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</si>
  <si>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</si>
  <si>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</si>
  <si>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</si>
  <si>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</si>
  <si>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</si>
  <si>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</si>
  <si>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</si>
  <si>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</si>
  <si>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</si>
  <si>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</si>
  <si>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</si>
  <si>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</si>
  <si>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</si>
  <si>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</si>
  <si>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</si>
  <si>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</si>
  <si>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</si>
  <si>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</si>
  <si>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</si>
  <si>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</si>
  <si>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</si>
  <si>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</si>
  <si>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</si>
  <si>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</si>
  <si>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</si>
  <si>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</si>
  <si>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</si>
  <si>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</si>
  <si>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</si>
  <si>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</si>
  <si>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</si>
  <si>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</si>
  <si>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</si>
  <si>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</si>
  <si>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</si>
  <si>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</si>
  <si>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</si>
  <si>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</si>
  <si>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</si>
  <si>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</si>
  <si>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</si>
  <si>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</si>
  <si>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</si>
  <si>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</si>
  <si>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</si>
  <si>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</si>
  <si>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</si>
  <si>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</si>
  <si>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</si>
  <si>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</si>
  <si>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</si>
  <si>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</si>
  <si>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</si>
  <si>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</si>
  <si>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</si>
  <si>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</si>
  <si>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</si>
  <si>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</si>
  <si>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</si>
  <si>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</si>
  <si>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</si>
  <si>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</si>
  <si>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</si>
  <si>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</si>
  <si>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</si>
  <si>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</si>
  <si>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</si>
  <si>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</si>
  <si>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</si>
  <si>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</si>
  <si>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</si>
  <si>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</si>
  <si>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</si>
  <si>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</si>
  <si>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</si>
  <si>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</si>
  <si>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</si>
  <si>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</si>
  <si>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</si>
  <si>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</si>
  <si>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</si>
  <si>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</si>
  <si>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</si>
  <si>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</si>
  <si>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</si>
  <si>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</si>
  <si>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</si>
  <si>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</si>
  <si>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</si>
  <si>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</si>
  <si>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</si>
  <si>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</si>
  <si>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</si>
  <si>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</si>
  <si>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</si>
  <si>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</si>
  <si>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</si>
  <si>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</si>
  <si>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</si>
  <si>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</si>
  <si>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</si>
  <si>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</si>
  <si>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</si>
  <si>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</si>
  <si>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</si>
  <si>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</si>
  <si>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</si>
  <si>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</si>
  <si>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</si>
  <si>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</si>
  <si>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</si>
  <si>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</si>
  <si>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</si>
  <si>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</si>
  <si>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</si>
  <si>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</si>
  <si>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</si>
  <si>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</si>
  <si>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</si>
  <si>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</si>
  <si>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</si>
  <si>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</si>
  <si>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</si>
  <si>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</si>
  <si>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</si>
  <si>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</si>
  <si>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</si>
  <si>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</si>
  <si>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</si>
  <si>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</si>
  <si>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</si>
  <si>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</si>
  <si>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</si>
  <si>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</si>
  <si>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</si>
  <si>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</si>
  <si>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</si>
  <si>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</si>
  <si>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</si>
  <si>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</si>
  <si>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</si>
  <si>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</si>
  <si>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</si>
  <si>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</si>
  <si>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</si>
  <si>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</si>
  <si>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</si>
  <si>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</si>
  <si>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</si>
  <si>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</si>
  <si>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</si>
  <si>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</si>
  <si>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</si>
  <si>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</si>
  <si>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</si>
  <si>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</si>
  <si>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</si>
  <si>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</si>
  <si>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</si>
  <si>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</si>
  <si>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</si>
  <si>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</si>
  <si>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</si>
  <si>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</si>
  <si>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</si>
  <si>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</si>
  <si>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</si>
  <si>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</si>
  <si>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</si>
  <si>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</si>
  <si>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</si>
  <si>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</si>
  <si>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</si>
  <si>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</si>
  <si>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</si>
  <si>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</si>
  <si>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</si>
  <si>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</si>
  <si>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</si>
  <si>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</si>
  <si>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</si>
  <si>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</si>
  <si>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</si>
  <si>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</si>
  <si>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</si>
  <si>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</si>
  <si>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</si>
  <si>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</si>
  <si>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</si>
  <si>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</si>
  <si>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</si>
  <si>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</si>
  <si>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</si>
  <si>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</si>
  <si>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</si>
  <si>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</si>
  <si>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</si>
  <si>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</si>
  <si>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</si>
  <si>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</si>
  <si>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</si>
  <si>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</si>
  <si>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</si>
  <si>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</si>
  <si>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</si>
  <si>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</si>
  <si>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</si>
  <si>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</si>
  <si>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</si>
  <si>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</si>
  <si>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</si>
  <si>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</si>
  <si>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</si>
  <si>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</si>
  <si>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</si>
  <si>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</si>
  <si>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</si>
  <si>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</si>
  <si>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</si>
  <si>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</si>
  <si>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</si>
  <si>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</si>
  <si>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</si>
  <si>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</si>
  <si>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</si>
  <si>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</si>
  <si>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</si>
  <si>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</si>
  <si>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</si>
  <si>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</si>
  <si>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</si>
  <si>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</si>
  <si>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</si>
  <si>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</si>
  <si>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</si>
  <si>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</si>
  <si>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</si>
  <si>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</si>
  <si>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</si>
  <si>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</si>
  <si>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</si>
  <si>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</si>
  <si>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</si>
  <si>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</si>
  <si>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</si>
  <si>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</si>
  <si>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</si>
  <si>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</si>
  <si>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</si>
  <si>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</si>
  <si>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</si>
  <si>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</si>
  <si>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</si>
  <si>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</si>
  <si>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</si>
  <si>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</si>
  <si>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</si>
  <si>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</si>
  <si>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</si>
  <si>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</si>
  <si>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</si>
  <si>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</si>
  <si>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</si>
  <si>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</si>
  <si>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</si>
  <si>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</si>
  <si>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</si>
  <si>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</si>
  <si>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</si>
  <si>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</si>
  <si>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</si>
  <si>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</si>
  <si>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</si>
  <si>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</si>
  <si>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</si>
  <si>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</si>
  <si>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</si>
  <si>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</si>
  <si>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</si>
  <si>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</si>
  <si>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</si>
  <si>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</si>
  <si>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</si>
  <si>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</si>
  <si>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</si>
  <si>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</si>
  <si>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</si>
  <si>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</si>
  <si>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</si>
  <si>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</si>
  <si>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</si>
  <si>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</si>
  <si>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</si>
  <si>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</si>
  <si>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</si>
  <si>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</si>
  <si>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</si>
  <si>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</si>
  <si>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</si>
  <si>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</si>
  <si>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</si>
  <si>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</si>
  <si>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</si>
  <si>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</si>
  <si>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</si>
  <si>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</si>
  <si>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</si>
  <si>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</si>
  <si>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</si>
  <si>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</si>
  <si>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</si>
  <si>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</si>
  <si>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</si>
  <si>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</si>
  <si>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</si>
  <si>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</si>
  <si>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</si>
  <si>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</si>
  <si>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</si>
  <si>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</si>
  <si>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</si>
  <si>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</si>
  <si>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</si>
  <si>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</si>
  <si>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</si>
  <si>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</si>
  <si>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</si>
  <si>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</si>
  <si>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</si>
  <si>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</si>
  <si>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</si>
  <si>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</si>
  <si>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</si>
  <si>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</si>
  <si>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</si>
  <si>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</si>
  <si>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</si>
  <si>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</si>
  <si>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</si>
  <si>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</si>
  <si>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</si>
  <si>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</si>
  <si>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</si>
  <si>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</si>
  <si>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</si>
  <si>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</si>
  <si>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</si>
  <si>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</si>
  <si>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</si>
  <si>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</si>
  <si>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</si>
  <si>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</si>
  <si>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</si>
  <si>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</si>
  <si>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</si>
  <si>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</si>
  <si>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</si>
  <si>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</si>
  <si>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</si>
  <si>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</si>
  <si>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</si>
  <si>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</si>
  <si>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</si>
  <si>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</si>
  <si>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</si>
  <si>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</si>
  <si>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</si>
  <si>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</si>
  <si>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</si>
  <si>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</si>
  <si>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</si>
  <si>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</si>
  <si>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</si>
  <si>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</si>
  <si>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</si>
  <si>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</si>
  <si>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</si>
  <si>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</si>
  <si>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</si>
  <si>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</si>
  <si>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</si>
  <si>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</si>
  <si>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</si>
  <si>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</si>
  <si>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</si>
  <si>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</si>
  <si>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</si>
  <si>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</si>
  <si>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</si>
  <si>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</si>
  <si>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</si>
  <si>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</si>
  <si>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</si>
  <si>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</si>
  <si>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</si>
  <si>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</si>
  <si>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</si>
  <si>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</si>
  <si>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</si>
  <si>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</si>
  <si>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</si>
  <si>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</si>
  <si>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</si>
  <si>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</si>
  <si>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</si>
  <si>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</si>
  <si>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</si>
  <si>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</si>
  <si>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</si>
  <si>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</si>
  <si>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</si>
  <si>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</si>
  <si>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</si>
  <si>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</si>
  <si>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</si>
  <si>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</si>
  <si>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</si>
  <si>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</si>
  <si>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</si>
  <si>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</si>
  <si>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</si>
  <si>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</si>
  <si>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</si>
  <si>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</si>
  <si>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</si>
  <si>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</si>
  <si>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</si>
  <si>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</si>
  <si>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</si>
  <si>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</si>
  <si>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</si>
  <si>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</si>
  <si>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</si>
  <si>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</si>
  <si>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</si>
  <si>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</si>
  <si>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</si>
  <si>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</si>
  <si>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</si>
  <si>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</si>
  <si>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</si>
  <si>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</si>
  <si>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</si>
  <si>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</si>
  <si>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</si>
  <si>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</si>
  <si>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</si>
  <si>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</si>
  <si>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</si>
  <si>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</si>
  <si>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</si>
  <si>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</si>
  <si>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</si>
  <si>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</si>
  <si>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</si>
  <si>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</si>
  <si>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</si>
  <si>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</si>
  <si>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</si>
  <si>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</si>
  <si>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</si>
  <si>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</si>
  <si>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</si>
  <si>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</si>
  <si>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</si>
  <si>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</si>
  <si>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</si>
  <si>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</si>
  <si>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</si>
  <si>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</si>
  <si>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</si>
  <si>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</si>
  <si>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</si>
  <si>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</si>
  <si>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</si>
  <si>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</si>
  <si>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</si>
  <si>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</si>
  <si>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</si>
  <si>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</si>
  <si>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</si>
  <si>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</si>
  <si>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</si>
  <si>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</si>
  <si>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</si>
  <si>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</si>
  <si>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</si>
  <si>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</si>
  <si>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</si>
  <si>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</si>
  <si>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</si>
  <si>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</si>
  <si>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</si>
  <si>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</si>
  <si>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</si>
  <si>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</si>
  <si>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</si>
  <si>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</si>
  <si>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</si>
  <si>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</si>
  <si>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</si>
  <si>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</si>
  <si>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</si>
  <si>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</si>
  <si>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</si>
  <si>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</si>
  <si>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</si>
  <si>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</si>
  <si>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</si>
  <si>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</si>
  <si>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</si>
  <si>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</si>
  <si>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</si>
  <si>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</si>
  <si>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</si>
  <si>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</si>
  <si>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</si>
  <si>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</si>
  <si>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</si>
  <si>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</si>
  <si>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</si>
  <si>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</si>
  <si>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</si>
  <si>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</si>
  <si>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</si>
  <si>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</si>
  <si>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</si>
  <si>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</si>
  <si>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</si>
  <si>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</si>
  <si>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</si>
  <si>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</si>
  <si>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</si>
  <si>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</si>
  <si>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</si>
  <si>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</si>
  <si>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</si>
  <si>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</si>
  <si>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</si>
  <si>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</si>
  <si>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</si>
  <si>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</si>
  <si>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</si>
  <si>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</si>
  <si>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</si>
  <si>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</si>
  <si>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</si>
  <si>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</si>
  <si>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</si>
  <si>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</si>
  <si>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</si>
  <si>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</si>
  <si>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</si>
  <si>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</si>
  <si>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</si>
  <si>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</si>
  <si>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</si>
  <si>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</si>
  <si>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</si>
  <si>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</si>
  <si>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</si>
  <si>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</si>
  <si>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</si>
  <si>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</si>
  <si>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</si>
  <si>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</si>
  <si>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</si>
  <si>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</si>
  <si>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</si>
  <si>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</si>
  <si>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</si>
  <si>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</si>
  <si>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</si>
  <si>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</si>
  <si>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</si>
  <si>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</si>
  <si>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</si>
  <si>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</si>
  <si>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</si>
  <si>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</si>
  <si>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</si>
  <si>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</si>
  <si>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</si>
  <si>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</si>
  <si>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</si>
  <si>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</si>
  <si>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</si>
  <si>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</si>
  <si>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</si>
  <si>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</si>
  <si>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</si>
  <si>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</si>
  <si>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</si>
  <si>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</si>
  <si>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</si>
  <si>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</si>
  <si>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</si>
  <si>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</si>
  <si>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</si>
  <si>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</si>
  <si>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</si>
  <si>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</si>
  <si>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</si>
  <si>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</si>
  <si>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</si>
  <si>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</si>
  <si>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</si>
  <si>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</si>
  <si>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</si>
  <si>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</si>
  <si>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</si>
  <si>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</si>
  <si>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</si>
  <si>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</si>
  <si>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</si>
  <si>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</si>
  <si>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</si>
  <si>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</si>
  <si>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</si>
  <si>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</si>
  <si>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</si>
  <si>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</si>
  <si>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</si>
  <si>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</si>
  <si>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</si>
  <si>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</si>
  <si>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</si>
  <si>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</si>
  <si>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</si>
  <si>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</si>
  <si>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</si>
  <si>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</si>
  <si>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</si>
  <si>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</si>
  <si>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</si>
  <si>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</si>
  <si>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</si>
  <si>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</si>
  <si>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</si>
  <si>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</si>
  <si>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</si>
  <si>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</si>
  <si>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</si>
  <si>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</si>
  <si>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</si>
  <si>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</si>
  <si>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</si>
  <si>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</si>
  <si>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</si>
  <si>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</si>
  <si>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</si>
  <si>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</si>
  <si>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</si>
  <si>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</si>
  <si>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</si>
  <si>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</si>
  <si>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</si>
  <si>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</si>
  <si>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</si>
  <si>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</si>
  <si>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</si>
  <si>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</si>
  <si>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</si>
  <si>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</si>
  <si>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</si>
  <si>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</si>
  <si>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</si>
  <si>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</si>
  <si>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</si>
  <si>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</si>
  <si>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</si>
  <si>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</si>
  <si>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</si>
  <si>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</si>
  <si>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</si>
  <si>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</si>
  <si>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</si>
  <si>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</si>
  <si>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</si>
  <si>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</si>
  <si>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</si>
  <si>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</si>
  <si>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</si>
  <si>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</si>
  <si>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</si>
  <si>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</si>
  <si>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</si>
  <si>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</si>
  <si>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</si>
  <si>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</si>
  <si>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</si>
  <si>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</si>
  <si>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</si>
  <si>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</si>
  <si>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</si>
  <si>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</si>
  <si>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</si>
  <si>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</si>
  <si>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</si>
  <si>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</si>
  <si>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</si>
  <si>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</si>
  <si>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</si>
  <si>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</si>
  <si>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</si>
  <si>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</si>
  <si>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</si>
  <si>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</si>
  <si>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</si>
  <si>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</si>
  <si>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</si>
  <si>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</si>
  <si>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</si>
  <si>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</si>
  <si>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</si>
  <si>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</si>
  <si>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</si>
  <si>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</si>
  <si>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</si>
  <si>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</si>
  <si>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</si>
  <si>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</si>
  <si>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</si>
  <si>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</si>
  <si>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</si>
  <si>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</si>
  <si>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</si>
  <si>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</si>
  <si>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</si>
  <si>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</si>
  <si>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</si>
  <si>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</si>
  <si>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</si>
  <si>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</si>
  <si>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</si>
  <si>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</si>
  <si>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</si>
  <si>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</si>
  <si>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</si>
  <si>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</si>
  <si>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</si>
  <si>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</si>
  <si>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</si>
  <si>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</si>
  <si>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</si>
  <si>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</si>
  <si>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</si>
  <si>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</si>
  <si>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</si>
  <si>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</si>
  <si>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</si>
  <si>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</si>
  <si>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</si>
  <si>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</si>
  <si>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</si>
  <si>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</si>
  <si>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</si>
  <si>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</si>
  <si>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</si>
  <si>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</si>
  <si>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</si>
  <si>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</si>
  <si>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</si>
  <si>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</si>
  <si>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</si>
  <si>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</si>
  <si>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</si>
  <si>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</si>
  <si>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</si>
  <si>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</si>
  <si>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</si>
  <si>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</si>
  <si>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</si>
  <si>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</si>
  <si>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</si>
  <si>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</si>
  <si>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</si>
  <si>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</si>
  <si>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</si>
  <si>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</si>
  <si>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</si>
  <si>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</si>
  <si>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</si>
  <si>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</si>
  <si>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</si>
  <si>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</si>
  <si>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</si>
  <si>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</si>
  <si>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</si>
  <si>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</si>
  <si>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</si>
  <si>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</si>
  <si>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</si>
  <si>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</si>
  <si>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</si>
  <si>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</si>
  <si>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</si>
  <si>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</si>
  <si>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</si>
  <si>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</si>
  <si>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</si>
  <si>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</si>
  <si>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</si>
  <si>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</si>
  <si>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</si>
  <si>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</si>
  <si>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</si>
  <si>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</si>
  <si>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</si>
  <si>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</si>
  <si>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</si>
  <si>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</si>
  <si>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</si>
  <si>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</si>
  <si>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</si>
  <si>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</si>
  <si>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</si>
  <si>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</si>
  <si>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</si>
  <si>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</si>
  <si>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</si>
  <si>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</si>
  <si>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</si>
  <si>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</si>
  <si>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</si>
  <si>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</si>
  <si>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</si>
  <si>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</si>
  <si>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</si>
  <si>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</si>
  <si>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</si>
  <si>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</si>
  <si>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</si>
  <si>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</si>
  <si>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</si>
  <si>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</si>
  <si>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</si>
  <si>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</si>
  <si>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</si>
  <si>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</si>
  <si>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</si>
  <si>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</si>
  <si>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</si>
  <si>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</si>
  <si>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</si>
  <si>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</si>
  <si>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</si>
  <si>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</si>
  <si>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</si>
  <si>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</si>
  <si>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</si>
  <si>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</si>
  <si>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</si>
  <si>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</si>
  <si>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</si>
  <si>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</si>
  <si>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</si>
  <si>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</si>
  <si>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</si>
  <si>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</si>
  <si>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</si>
  <si>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</si>
  <si>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</si>
  <si>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</si>
  <si>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</si>
  <si>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</si>
  <si>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</si>
  <si>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</si>
  <si>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</si>
  <si>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</si>
  <si>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</si>
  <si>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</si>
  <si>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</si>
  <si>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</si>
  <si>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</si>
  <si>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</si>
  <si>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</si>
  <si>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</si>
  <si>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</si>
  <si>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</si>
  <si>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</si>
  <si>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</si>
  <si>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</si>
  <si>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</si>
  <si>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</si>
  <si>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</si>
  <si>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</si>
  <si>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</si>
  <si>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</si>
  <si>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</si>
  <si>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</si>
  <si>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</si>
  <si>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</si>
  <si>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</si>
  <si>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</si>
  <si>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</si>
  <si>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</si>
  <si>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</si>
  <si>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</si>
  <si>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</si>
  <si>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</si>
  <si>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</si>
  <si>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</si>
  <si>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</si>
  <si>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</si>
  <si>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</si>
  <si>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</si>
  <si>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</si>
  <si>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</si>
  <si>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</si>
  <si>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</si>
  <si>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</si>
  <si>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</si>
  <si>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</si>
  <si>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</si>
  <si>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</si>
  <si>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</si>
  <si>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</si>
  <si>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</si>
  <si>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</si>
  <si>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</si>
  <si>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</si>
  <si>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</si>
  <si>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</si>
  <si>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</si>
  <si>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</si>
  <si>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</si>
  <si>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</si>
  <si>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</si>
  <si>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</si>
  <si>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</si>
  <si>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</si>
  <si>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</si>
  <si>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</si>
  <si>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</si>
  <si>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</si>
  <si>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</si>
  <si>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</si>
  <si>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</si>
  <si>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</si>
  <si>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</si>
  <si>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</si>
  <si>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</si>
  <si>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SESVETSKA SELA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</si>
</sst>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1070395.8599999999</v>
      </c>
      <c r="D2" s="6">
        <f>'PR-RAS'!E6</f>
        <v>1408433.0400000003</v>
      </c>
      <c r="E2" s="6">
        <v>0</v>
      </c>
      <c r="F2" s="6">
        <v>0</v>
      </c>
      <c r="G2" s="7">
        <f t="shared" ref="G2:G264" si="0">(B2/1000)*(C2*1+D2*2)</f>
        <v>3887.2619400000003</v>
      </c>
      <c r="H2" s="7">
        <f t="shared" ref="H2:H264" si="1">ABS(C2-ROUND(C2,0))+ABS(D2-ROUND(D2,0))</f>
        <v>0.18000000040046871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857750.67999999993</v>
      </c>
      <c r="D46" s="1">
        <f>'PR-RAS'!E50</f>
        <v>1164594.6600000001</v>
      </c>
      <c r="E46" s="1">
        <v>0</v>
      </c>
      <c r="F46" s="1">
        <v>0</v>
      </c>
      <c r="G46" s="2">
        <f t="shared" si="0"/>
        <v>143412.29999999999</v>
      </c>
      <c r="H46" s="2">
        <f t="shared" si="1"/>
        <v>0.65999999991618097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845988.73</v>
      </c>
      <c r="D64" s="1">
        <f>'PR-RAS'!E68</f>
        <v>1143442.8</v>
      </c>
      <c r="E64" s="1">
        <v>0</v>
      </c>
      <c r="F64" s="1">
        <v>0</v>
      </c>
      <c r="G64" s="2">
        <f t="shared" si="0"/>
        <v>197371.08279000001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845988.73</v>
      </c>
      <c r="D65" s="1">
        <f>'PR-RAS'!E69</f>
        <v>1143442.8</v>
      </c>
      <c r="E65" s="1">
        <v>0</v>
      </c>
      <c r="F65" s="1">
        <v>0</v>
      </c>
      <c r="G65" s="2">
        <f t="shared" si="0"/>
        <v>200503.95712000001</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11761.95</v>
      </c>
      <c r="D73" s="1">
        <f>'PR-RAS'!E77</f>
        <v>21151.86</v>
      </c>
      <c r="E73" s="1">
        <v>0</v>
      </c>
      <c r="F73" s="1">
        <v>0</v>
      </c>
      <c r="G73" s="2">
        <f t="shared" si="0"/>
        <v>3892.7282399999995</v>
      </c>
      <c r="H73" s="2">
        <f t="shared" si="1"/>
        <v>0.18999999999869033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11761.95</v>
      </c>
      <c r="D76" s="1">
        <f>'PR-RAS'!E80</f>
        <v>21151.86</v>
      </c>
      <c r="E76" s="1">
        <v>0</v>
      </c>
      <c r="F76" s="1">
        <v>0</v>
      </c>
      <c r="G76" s="2">
        <f t="shared" si="0"/>
        <v>4054.9252499999998</v>
      </c>
      <c r="H76" s="2">
        <f t="shared" si="1"/>
        <v>0.18999999999869033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36226.86</v>
      </c>
      <c r="D102" s="1">
        <f>'PR-RAS'!E106</f>
        <v>43415.24</v>
      </c>
      <c r="E102" s="1">
        <v>0</v>
      </c>
      <c r="F102" s="1">
        <v>0</v>
      </c>
      <c r="G102" s="2">
        <f t="shared" si="0"/>
        <v>12428.79134</v>
      </c>
      <c r="H102" s="2">
        <f t="shared" si="1"/>
        <v>0.37999999999738066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36226.86</v>
      </c>
      <c r="D108" s="1">
        <f>'PR-RAS'!E112</f>
        <v>43415.24</v>
      </c>
      <c r="E108" s="1">
        <v>0</v>
      </c>
      <c r="F108" s="1">
        <v>0</v>
      </c>
      <c r="G108" s="2">
        <f t="shared" si="0"/>
        <v>13167.13538</v>
      </c>
      <c r="H108" s="2">
        <f t="shared" si="1"/>
        <v>0.37999999999738066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36226.86</v>
      </c>
      <c r="D113" s="1">
        <f>'PR-RAS'!E117</f>
        <v>43415.24</v>
      </c>
      <c r="E113" s="1">
        <v>0</v>
      </c>
      <c r="F113" s="1">
        <v>0</v>
      </c>
      <c r="G113" s="2">
        <f t="shared" si="0"/>
        <v>13782.42208</v>
      </c>
      <c r="H113" s="2">
        <f t="shared" si="1"/>
        <v>0.37999999999738066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6820.54</v>
      </c>
      <c r="D120" s="1">
        <f>'PR-RAS'!E124</f>
        <v>6291.04</v>
      </c>
      <c r="E120" s="1">
        <v>0</v>
      </c>
      <c r="F120" s="1">
        <v>0</v>
      </c>
      <c r="G120" s="2">
        <f t="shared" si="0"/>
        <v>2308.9117799999999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4854.49</v>
      </c>
      <c r="D121" s="1">
        <f>'PR-RAS'!E125</f>
        <v>5181.04</v>
      </c>
      <c r="E121" s="1">
        <v>0</v>
      </c>
      <c r="F121" s="1">
        <v>0</v>
      </c>
      <c r="G121" s="2">
        <f t="shared" si="0"/>
        <v>1825.9884</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4854.49</v>
      </c>
      <c r="D123" s="1">
        <f>'PR-RAS'!E127</f>
        <v>5181.04</v>
      </c>
      <c r="E123" s="1">
        <v>0</v>
      </c>
      <c r="F123" s="1">
        <v>0</v>
      </c>
      <c r="G123" s="2">
        <f t="shared" si="0"/>
        <v>1856.4215399999998</v>
      </c>
      <c r="H123" s="2">
        <f t="shared" si="1"/>
        <v>0.52999999999974534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1966.05</v>
      </c>
      <c r="D124" s="1">
        <f>'PR-RAS'!E128</f>
        <v>1110</v>
      </c>
      <c r="E124" s="1">
        <v>0</v>
      </c>
      <c r="F124" s="1">
        <v>0</v>
      </c>
      <c r="G124" s="2">
        <f t="shared" si="0"/>
        <v>514.88414999999998</v>
      </c>
      <c r="H124" s="2">
        <f t="shared" si="1"/>
        <v>4.9999999999954525E-2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1966.05</v>
      </c>
      <c r="D125" s="1">
        <f>'PR-RAS'!E129</f>
        <v>1110</v>
      </c>
      <c r="E125" s="1">
        <v>0</v>
      </c>
      <c r="F125" s="1">
        <v>0</v>
      </c>
      <c r="G125" s="2">
        <f t="shared" si="0"/>
        <v>519.0702</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169597.76</v>
      </c>
      <c r="D129" s="1">
        <f>'PR-RAS'!E133</f>
        <v>194132.1</v>
      </c>
      <c r="E129" s="1">
        <v>0</v>
      </c>
      <c r="F129" s="1">
        <v>0</v>
      </c>
      <c r="G129" s="2">
        <f t="shared" si="0"/>
        <v>71406.330879999994</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169597.76</v>
      </c>
      <c r="D130" s="1">
        <f>'PR-RAS'!E134</f>
        <v>194132.1</v>
      </c>
      <c r="E130" s="1">
        <v>0</v>
      </c>
      <c r="F130" s="1">
        <v>0</v>
      </c>
      <c r="G130" s="2">
        <f t="shared" si="0"/>
        <v>71964.192840000003</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169597.76</v>
      </c>
      <c r="D131" s="1">
        <f>'PR-RAS'!E135</f>
        <v>194132.1</v>
      </c>
      <c r="E131" s="1">
        <v>0</v>
      </c>
      <c r="F131" s="1">
        <v>0</v>
      </c>
      <c r="G131" s="2">
        <f t="shared" si="0"/>
        <v>72522.054799999998</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1064317.6199999999</v>
      </c>
      <c r="D147" s="1">
        <f>'PR-RAS'!E151</f>
        <v>1409599.95</v>
      </c>
      <c r="E147" s="1">
        <v>0</v>
      </c>
      <c r="F147" s="1">
        <v>0</v>
      </c>
      <c r="G147" s="2">
        <f t="shared" si="0"/>
        <v>566993.55791999993</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839923.21</v>
      </c>
      <c r="D148" s="1">
        <f>'PR-RAS'!E152</f>
        <v>1165100.25</v>
      </c>
      <c r="E148" s="1">
        <v>0</v>
      </c>
      <c r="F148" s="1">
        <v>0</v>
      </c>
      <c r="G148" s="2">
        <f t="shared" si="0"/>
        <v>466008.18536999996</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694553.05999999994</v>
      </c>
      <c r="D149" s="1">
        <f>'PR-RAS'!E153</f>
        <v>961879.11999999988</v>
      </c>
      <c r="E149" s="1">
        <v>0</v>
      </c>
      <c r="F149" s="1">
        <v>0</v>
      </c>
      <c r="G149" s="2">
        <f t="shared" si="0"/>
        <v>387510.07239999995</v>
      </c>
      <c r="H149" s="2">
        <f t="shared" si="1"/>
        <v>0.1799999998183921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647340.93999999994</v>
      </c>
      <c r="D150" s="1">
        <f>'PR-RAS'!E154</f>
        <v>882523.82</v>
      </c>
      <c r="E150" s="1">
        <v>0</v>
      </c>
      <c r="F150" s="1">
        <v>0</v>
      </c>
      <c r="G150" s="2">
        <f t="shared" si="0"/>
        <v>359445.89841999998</v>
      </c>
      <c r="H150" s="2">
        <f t="shared" si="1"/>
        <v>0.2400000001071021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23113.74</v>
      </c>
      <c r="D152" s="1">
        <f>'PR-RAS'!E156</f>
        <v>46230.99</v>
      </c>
      <c r="E152" s="1">
        <v>0</v>
      </c>
      <c r="F152" s="1">
        <v>0</v>
      </c>
      <c r="G152" s="2">
        <f t="shared" si="0"/>
        <v>17451.933720000001</v>
      </c>
      <c r="H152" s="2">
        <f t="shared" si="1"/>
        <v>0.27000000000043656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24098.38</v>
      </c>
      <c r="D153" s="1">
        <f>'PR-RAS'!E157</f>
        <v>33124.31</v>
      </c>
      <c r="E153" s="1">
        <v>0</v>
      </c>
      <c r="F153" s="1">
        <v>0</v>
      </c>
      <c r="G153" s="2">
        <f t="shared" si="0"/>
        <v>13732.743999999999</v>
      </c>
      <c r="H153" s="2">
        <f t="shared" si="1"/>
        <v>0.68999999999869033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30760.67</v>
      </c>
      <c r="D154" s="1">
        <f>'PR-RAS'!E158</f>
        <v>44511.03</v>
      </c>
      <c r="E154" s="1">
        <v>0</v>
      </c>
      <c r="F154" s="1">
        <v>0</v>
      </c>
      <c r="G154" s="2">
        <f t="shared" si="0"/>
        <v>18326.757689999999</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114609.48</v>
      </c>
      <c r="D155" s="1">
        <f>'PR-RAS'!E159</f>
        <v>158710.1</v>
      </c>
      <c r="E155" s="1">
        <v>0</v>
      </c>
      <c r="F155" s="1">
        <v>0</v>
      </c>
      <c r="G155" s="2">
        <f t="shared" si="0"/>
        <v>66532.570720000003</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114604.23</v>
      </c>
      <c r="D157" s="1">
        <f>'PR-RAS'!E161</f>
        <v>158709.04</v>
      </c>
      <c r="E157" s="1">
        <v>0</v>
      </c>
      <c r="F157" s="1">
        <v>0</v>
      </c>
      <c r="G157" s="2">
        <f t="shared" si="0"/>
        <v>67395.480360000001</v>
      </c>
      <c r="H157" s="2">
        <f t="shared" si="1"/>
        <v>0.27000000000407454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5.25</v>
      </c>
      <c r="D158" s="1">
        <f>'PR-RAS'!E162</f>
        <v>1.06</v>
      </c>
      <c r="E158" s="1">
        <v>0</v>
      </c>
      <c r="F158" s="1">
        <v>0</v>
      </c>
      <c r="G158" s="2">
        <f t="shared" si="0"/>
        <v>1.15709</v>
      </c>
      <c r="H158" s="2">
        <f t="shared" si="1"/>
        <v>0.31000000000000005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219390.86999999997</v>
      </c>
      <c r="D159" s="1">
        <f>'PR-RAS'!E163</f>
        <v>243100.62999999998</v>
      </c>
      <c r="E159" s="1">
        <v>0</v>
      </c>
      <c r="F159" s="1">
        <v>0</v>
      </c>
      <c r="G159" s="2">
        <f t="shared" si="0"/>
        <v>111483.55653999999</v>
      </c>
      <c r="H159" s="2">
        <f t="shared" si="1"/>
        <v>0.50000000005820766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24566.799999999999</v>
      </c>
      <c r="D160" s="1">
        <f>'PR-RAS'!E164</f>
        <v>23348.920000000002</v>
      </c>
      <c r="E160" s="1">
        <v>0</v>
      </c>
      <c r="F160" s="1">
        <v>0</v>
      </c>
      <c r="G160" s="2">
        <f t="shared" si="0"/>
        <v>11331.07776</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5861.91</v>
      </c>
      <c r="D161" s="1">
        <f>'PR-RAS'!E165</f>
        <v>3768.16</v>
      </c>
      <c r="E161" s="1">
        <v>0</v>
      </c>
      <c r="F161" s="1">
        <v>0</v>
      </c>
      <c r="G161" s="2">
        <f t="shared" si="0"/>
        <v>2143.7168000000001</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17977.91</v>
      </c>
      <c r="D162" s="1">
        <f>'PR-RAS'!E166</f>
        <v>17999.740000000002</v>
      </c>
      <c r="E162" s="1">
        <v>0</v>
      </c>
      <c r="F162" s="1">
        <v>0</v>
      </c>
      <c r="G162" s="2">
        <f t="shared" si="0"/>
        <v>8690.3597900000004</v>
      </c>
      <c r="H162" s="2">
        <f t="shared" si="1"/>
        <v>0.34999999999854481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388.37</v>
      </c>
      <c r="D163" s="1">
        <f>'PR-RAS'!E167</f>
        <v>1204.48</v>
      </c>
      <c r="E163" s="1">
        <v>0</v>
      </c>
      <c r="F163" s="1">
        <v>0</v>
      </c>
      <c r="G163" s="2">
        <f t="shared" si="0"/>
        <v>453.16746000000001</v>
      </c>
      <c r="H163" s="2">
        <f t="shared" si="1"/>
        <v>0.85000000000002274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338.61</v>
      </c>
      <c r="D164" s="1">
        <f>'PR-RAS'!E168</f>
        <v>376.54</v>
      </c>
      <c r="E164" s="1">
        <v>0</v>
      </c>
      <c r="F164" s="1">
        <v>0</v>
      </c>
      <c r="G164" s="2">
        <f t="shared" si="0"/>
        <v>177.94547000000003</v>
      </c>
      <c r="H164" s="2">
        <f t="shared" si="1"/>
        <v>0.84999999999996589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133083.59</v>
      </c>
      <c r="D165" s="1">
        <f>'PR-RAS'!E169</f>
        <v>139481.18</v>
      </c>
      <c r="E165" s="1">
        <v>0</v>
      </c>
      <c r="F165" s="1">
        <v>0</v>
      </c>
      <c r="G165" s="2">
        <f t="shared" si="0"/>
        <v>67575.535799999998</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8157.08</v>
      </c>
      <c r="D166" s="1">
        <f>'PR-RAS'!E170</f>
        <v>10068.14</v>
      </c>
      <c r="E166" s="1">
        <v>0</v>
      </c>
      <c r="F166" s="1">
        <v>0</v>
      </c>
      <c r="G166" s="2">
        <f t="shared" si="0"/>
        <v>4668.4044000000004</v>
      </c>
      <c r="H166" s="2">
        <f t="shared" si="1"/>
        <v>0.21999999999934516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67840.7</v>
      </c>
      <c r="D167" s="1">
        <f>'PR-RAS'!E171</f>
        <v>92707.69</v>
      </c>
      <c r="E167" s="1">
        <v>0</v>
      </c>
      <c r="F167" s="1">
        <v>0</v>
      </c>
      <c r="G167" s="2">
        <f t="shared" si="0"/>
        <v>42040.509280000006</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46164.17</v>
      </c>
      <c r="D168" s="1">
        <f>'PR-RAS'!E172</f>
        <v>34821.949999999997</v>
      </c>
      <c r="E168" s="1">
        <v>0</v>
      </c>
      <c r="F168" s="1">
        <v>0</v>
      </c>
      <c r="G168" s="2">
        <f t="shared" si="0"/>
        <v>19339.947690000001</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206.55</v>
      </c>
      <c r="D169" s="1">
        <f>'PR-RAS'!E173</f>
        <v>1108.56</v>
      </c>
      <c r="E169" s="1">
        <v>0</v>
      </c>
      <c r="F169" s="1">
        <v>0</v>
      </c>
      <c r="G169" s="2">
        <f t="shared" si="0"/>
        <v>407.17656000000005</v>
      </c>
      <c r="H169" s="2">
        <f t="shared" si="1"/>
        <v>0.8900000000000432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9827.24</v>
      </c>
      <c r="D170" s="1">
        <f>'PR-RAS'!E174</f>
        <v>583.87</v>
      </c>
      <c r="E170" s="1">
        <v>0</v>
      </c>
      <c r="F170" s="1">
        <v>0</v>
      </c>
      <c r="G170" s="2">
        <f t="shared" si="0"/>
        <v>1858.1516200000001</v>
      </c>
      <c r="H170" s="2">
        <f t="shared" si="1"/>
        <v>0.36999999999977717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887.85</v>
      </c>
      <c r="D172" s="1">
        <f>'PR-RAS'!E176</f>
        <v>190.97</v>
      </c>
      <c r="E172" s="1">
        <v>0</v>
      </c>
      <c r="F172" s="1">
        <v>0</v>
      </c>
      <c r="G172" s="2">
        <f t="shared" si="0"/>
        <v>217.13409000000001</v>
      </c>
      <c r="H172" s="2">
        <f t="shared" si="1"/>
        <v>0.1799999999999784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49174.71</v>
      </c>
      <c r="D173" s="1">
        <f>'PR-RAS'!E177</f>
        <v>60790.569999999992</v>
      </c>
      <c r="E173" s="1">
        <v>0</v>
      </c>
      <c r="F173" s="1">
        <v>0</v>
      </c>
      <c r="G173" s="2">
        <f t="shared" si="0"/>
        <v>29370.006199999993</v>
      </c>
      <c r="H173" s="2">
        <f t="shared" si="1"/>
        <v>0.72000000000844011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25837.19</v>
      </c>
      <c r="D174" s="1">
        <f>'PR-RAS'!E178</f>
        <v>24589.17</v>
      </c>
      <c r="E174" s="1">
        <v>0</v>
      </c>
      <c r="F174" s="1">
        <v>0</v>
      </c>
      <c r="G174" s="2">
        <f t="shared" si="0"/>
        <v>12977.686689999999</v>
      </c>
      <c r="H174" s="2">
        <f t="shared" si="1"/>
        <v>0.3599999999969441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6283.28</v>
      </c>
      <c r="D175" s="1">
        <f>'PR-RAS'!E179</f>
        <v>24578.67</v>
      </c>
      <c r="E175" s="1">
        <v>0</v>
      </c>
      <c r="F175" s="1">
        <v>0</v>
      </c>
      <c r="G175" s="2">
        <f t="shared" si="0"/>
        <v>9646.6678799999991</v>
      </c>
      <c r="H175" s="2">
        <f t="shared" si="1"/>
        <v>0.61000000000149157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106.2</v>
      </c>
      <c r="D176" s="1">
        <f>'PR-RAS'!E180</f>
        <v>957.44</v>
      </c>
      <c r="E176" s="1">
        <v>0</v>
      </c>
      <c r="F176" s="1">
        <v>0</v>
      </c>
      <c r="G176" s="2">
        <f t="shared" si="0"/>
        <v>353.68900000000002</v>
      </c>
      <c r="H176" s="2">
        <f t="shared" si="1"/>
        <v>0.64000000000005741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4597.6000000000004</v>
      </c>
      <c r="D177" s="1">
        <f>'PR-RAS'!E181</f>
        <v>5852.54</v>
      </c>
      <c r="E177" s="1">
        <v>0</v>
      </c>
      <c r="F177" s="1">
        <v>0</v>
      </c>
      <c r="G177" s="2">
        <f t="shared" si="0"/>
        <v>2869.2716799999998</v>
      </c>
      <c r="H177" s="2">
        <f t="shared" si="1"/>
        <v>0.85999999999967258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603.49</v>
      </c>
      <c r="D179" s="1">
        <f>'PR-RAS'!E183</f>
        <v>897.2</v>
      </c>
      <c r="E179" s="1">
        <v>0</v>
      </c>
      <c r="F179" s="1">
        <v>0</v>
      </c>
      <c r="G179" s="2">
        <f t="shared" si="0"/>
        <v>426.82442000000003</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6555.42</v>
      </c>
      <c r="D180" s="1">
        <f>'PR-RAS'!E184</f>
        <v>1706.85</v>
      </c>
      <c r="E180" s="1">
        <v>0</v>
      </c>
      <c r="F180" s="1">
        <v>0</v>
      </c>
      <c r="G180" s="2">
        <f t="shared" si="0"/>
        <v>1784.4724799999997</v>
      </c>
      <c r="H180" s="2">
        <f t="shared" si="1"/>
        <v>0.57000000000016371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1456.41</v>
      </c>
      <c r="D181" s="1">
        <f>'PR-RAS'!E185</f>
        <v>1960.7</v>
      </c>
      <c r="E181" s="1">
        <v>0</v>
      </c>
      <c r="F181" s="1">
        <v>0</v>
      </c>
      <c r="G181" s="2">
        <f t="shared" si="0"/>
        <v>968.00580000000002</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3735.12</v>
      </c>
      <c r="D182" s="1">
        <f>'PR-RAS'!E186</f>
        <v>248</v>
      </c>
      <c r="E182" s="1">
        <v>0</v>
      </c>
      <c r="F182" s="1">
        <v>0</v>
      </c>
      <c r="G182" s="2">
        <f t="shared" si="0"/>
        <v>765.83271999999999</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12565.77</v>
      </c>
      <c r="D184" s="1">
        <f>'PR-RAS'!E188</f>
        <v>19479.96</v>
      </c>
      <c r="E184" s="1">
        <v>0</v>
      </c>
      <c r="F184" s="1">
        <v>0</v>
      </c>
      <c r="G184" s="2">
        <f t="shared" si="0"/>
        <v>9429.2012699999996</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1712.04</v>
      </c>
      <c r="D185" s="1">
        <f>'PR-RAS'!E189</f>
        <v>3060.92</v>
      </c>
      <c r="E185" s="1">
        <v>0</v>
      </c>
      <c r="F185" s="1">
        <v>0</v>
      </c>
      <c r="G185" s="2">
        <f t="shared" si="0"/>
        <v>1441.4339199999999</v>
      </c>
      <c r="H185" s="2">
        <f t="shared" si="1"/>
        <v>0.11999999999989086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308.89999999999998</v>
      </c>
      <c r="D187" s="1">
        <f>'PR-RAS'!E191</f>
        <v>31.82</v>
      </c>
      <c r="E187" s="1">
        <v>0</v>
      </c>
      <c r="F187" s="1">
        <v>0</v>
      </c>
      <c r="G187" s="2">
        <f t="shared" si="0"/>
        <v>69.292439999999999</v>
      </c>
      <c r="H187" s="2">
        <f t="shared" si="1"/>
        <v>0.28000000000002245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145.91</v>
      </c>
      <c r="D188" s="1">
        <f>'PR-RAS'!E192</f>
        <v>236.33</v>
      </c>
      <c r="E188" s="1">
        <v>0</v>
      </c>
      <c r="F188" s="1">
        <v>0</v>
      </c>
      <c r="G188" s="2">
        <f t="shared" si="0"/>
        <v>115.67259000000001</v>
      </c>
      <c r="H188" s="2">
        <f t="shared" si="1"/>
        <v>0.42000000000001592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2473.2800000000002</v>
      </c>
      <c r="D189" s="1">
        <f>'PR-RAS'!E193</f>
        <v>2940</v>
      </c>
      <c r="E189" s="1">
        <v>0</v>
      </c>
      <c r="F189" s="1">
        <v>0</v>
      </c>
      <c r="G189" s="2">
        <f t="shared" si="0"/>
        <v>1570.4166400000001</v>
      </c>
      <c r="H189" s="2">
        <f t="shared" si="1"/>
        <v>0.28000000000020009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124.43</v>
      </c>
      <c r="D190" s="1">
        <f>'PR-RAS'!E194</f>
        <v>373.12</v>
      </c>
      <c r="E190" s="1">
        <v>0</v>
      </c>
      <c r="F190" s="1">
        <v>0</v>
      </c>
      <c r="G190" s="2">
        <f t="shared" si="0"/>
        <v>164.55663000000001</v>
      </c>
      <c r="H190" s="2">
        <f t="shared" si="1"/>
        <v>0.55000000000001137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7801.21</v>
      </c>
      <c r="D191" s="1">
        <f>'PR-RAS'!E195</f>
        <v>12837.77</v>
      </c>
      <c r="E191" s="1">
        <v>0</v>
      </c>
      <c r="F191" s="1">
        <v>0</v>
      </c>
      <c r="G191" s="2">
        <f t="shared" si="0"/>
        <v>6360.5825000000004</v>
      </c>
      <c r="H191" s="2">
        <f t="shared" si="1"/>
        <v>0.43999999999959982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2034.3200000000002</v>
      </c>
      <c r="D192" s="1">
        <f>'PR-RAS'!E196</f>
        <v>1059.07</v>
      </c>
      <c r="E192" s="1">
        <v>0</v>
      </c>
      <c r="F192" s="1">
        <v>0</v>
      </c>
      <c r="G192" s="2">
        <f t="shared" si="0"/>
        <v>793.11986000000002</v>
      </c>
      <c r="H192" s="2">
        <f t="shared" si="1"/>
        <v>0.39000000000010004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2034.3200000000002</v>
      </c>
      <c r="D206" s="1">
        <f>'PR-RAS'!E210</f>
        <v>1059.07</v>
      </c>
      <c r="E206" s="1">
        <v>0</v>
      </c>
      <c r="F206" s="1">
        <v>0</v>
      </c>
      <c r="G206" s="2">
        <f t="shared" si="0"/>
        <v>851.25429999999994</v>
      </c>
      <c r="H206" s="2">
        <f t="shared" si="1"/>
        <v>0.39000000000010004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1348.45</v>
      </c>
      <c r="D207" s="1">
        <f>'PR-RAS'!E211</f>
        <v>951.36</v>
      </c>
      <c r="E207" s="1">
        <v>0</v>
      </c>
      <c r="F207" s="1">
        <v>0</v>
      </c>
      <c r="G207" s="2">
        <f t="shared" si="0"/>
        <v>669.74101999999993</v>
      </c>
      <c r="H207" s="2">
        <f t="shared" si="1"/>
        <v>0.81000000000005912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645.21</v>
      </c>
      <c r="D209" s="1">
        <f>'PR-RAS'!E213</f>
        <v>107.71</v>
      </c>
      <c r="E209" s="1">
        <v>0</v>
      </c>
      <c r="F209" s="1">
        <v>0</v>
      </c>
      <c r="G209" s="2">
        <f t="shared" si="0"/>
        <v>179.01103999999998</v>
      </c>
      <c r="H209" s="2">
        <f t="shared" si="1"/>
        <v>0.50000000000004263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40.659999999999997</v>
      </c>
      <c r="D210" s="1">
        <f>'PR-RAS'!E214</f>
        <v>0</v>
      </c>
      <c r="E210" s="1">
        <v>0</v>
      </c>
      <c r="F210" s="1">
        <v>0</v>
      </c>
      <c r="G210" s="2">
        <f t="shared" si="0"/>
        <v>8.4979399999999981</v>
      </c>
      <c r="H210" s="2">
        <f t="shared" si="1"/>
        <v>0.34000000000000341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448.2</v>
      </c>
      <c r="D248" s="1">
        <f>'PR-RAS'!E252</f>
        <v>340</v>
      </c>
      <c r="E248" s="1">
        <v>0</v>
      </c>
      <c r="F248" s="1">
        <v>0</v>
      </c>
      <c r="G248" s="2">
        <f t="shared" si="0"/>
        <v>278.66540000000003</v>
      </c>
      <c r="H248" s="2">
        <f t="shared" si="1"/>
        <v>0.19999999999998863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448.2</v>
      </c>
      <c r="D255" s="1">
        <f>'PR-RAS'!E259</f>
        <v>340</v>
      </c>
      <c r="E255" s="1">
        <v>0</v>
      </c>
      <c r="F255" s="1">
        <v>0</v>
      </c>
      <c r="G255" s="2">
        <f t="shared" si="0"/>
        <v>286.56280000000004</v>
      </c>
      <c r="H255" s="2">
        <f t="shared" si="1"/>
        <v>0.19999999999998863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340</v>
      </c>
      <c r="E256" s="1">
        <v>0</v>
      </c>
      <c r="F256" s="1">
        <v>0</v>
      </c>
      <c r="G256" s="2">
        <f t="shared" si="0"/>
        <v>173.4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448.2</v>
      </c>
      <c r="D257" s="1">
        <f>'PR-RAS'!E261</f>
        <v>0</v>
      </c>
      <c r="E257" s="1">
        <v>0</v>
      </c>
      <c r="F257" s="1">
        <v>0</v>
      </c>
      <c r="G257" s="2">
        <f t="shared" si="0"/>
        <v>114.7392</v>
      </c>
      <c r="H257" s="2">
        <f t="shared" si="1"/>
        <v>0.19999999999998863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2521.02</v>
      </c>
      <c r="D259" s="1">
        <f>'PR-RAS'!E263</f>
        <v>0</v>
      </c>
      <c r="E259" s="1">
        <v>0</v>
      </c>
      <c r="F259" s="1">
        <v>0</v>
      </c>
      <c r="G259" s="2">
        <f t="shared" si="0"/>
        <v>650.42316000000005</v>
      </c>
      <c r="H259" s="2">
        <f t="shared" si="1"/>
        <v>1.999999999998181E-2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1854.35</v>
      </c>
      <c r="D260" s="1">
        <f>'PR-RAS'!E264</f>
        <v>0</v>
      </c>
      <c r="E260" s="1">
        <v>0</v>
      </c>
      <c r="F260" s="1">
        <v>0</v>
      </c>
      <c r="G260" s="2">
        <f t="shared" si="0"/>
        <v>480.27665000000002</v>
      </c>
      <c r="H260" s="2">
        <f t="shared" si="1"/>
        <v>0.34999999999990905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1854.35</v>
      </c>
      <c r="D262" s="1">
        <f>'PR-RAS'!E266</f>
        <v>0</v>
      </c>
      <c r="E262" s="1">
        <v>0</v>
      </c>
      <c r="F262" s="1">
        <v>0</v>
      </c>
      <c r="G262" s="2">
        <f t="shared" si="0"/>
        <v>483.98534999999998</v>
      </c>
      <c r="H262" s="2">
        <f t="shared" si="1"/>
        <v>0.34999999999990905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666.67</v>
      </c>
      <c r="D269" s="1">
        <f>'PR-RAS'!E273</f>
        <v>0</v>
      </c>
      <c r="E269" s="1">
        <v>0</v>
      </c>
      <c r="F269" s="1">
        <v>0</v>
      </c>
      <c r="G269" s="2">
        <f t="shared" si="8"/>
        <v>178.66756000000001</v>
      </c>
      <c r="H269" s="2">
        <f t="shared" si="9"/>
        <v>0.33000000000004093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666.67</v>
      </c>
      <c r="D274" s="1">
        <f>'PR-RAS'!E278</f>
        <v>0</v>
      </c>
      <c r="E274" s="1">
        <v>0</v>
      </c>
      <c r="F274" s="1">
        <v>0</v>
      </c>
      <c r="G274" s="2">
        <f t="shared" si="8"/>
        <v>182.00091</v>
      </c>
      <c r="H274" s="2">
        <f t="shared" si="9"/>
        <v>0.33000000000004093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1064317.6199999999</v>
      </c>
      <c r="D285" s="1">
        <f>'PR-RAS'!E289</f>
        <v>1409599.95</v>
      </c>
      <c r="E285" s="1">
        <v>0</v>
      </c>
      <c r="F285" s="1">
        <v>0</v>
      </c>
      <c r="G285" s="2">
        <f t="shared" si="8"/>
        <v>1102918.9756799997</v>
      </c>
      <c r="H285" s="2">
        <f t="shared" si="9"/>
        <v>0.43000000016763806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6078.2399999999907</v>
      </c>
      <c r="D286" s="1">
        <f>'PR-RAS'!E290</f>
        <v>0</v>
      </c>
      <c r="E286" s="1">
        <v>0</v>
      </c>
      <c r="F286" s="1">
        <v>0</v>
      </c>
      <c r="G286" s="2">
        <f t="shared" si="8"/>
        <v>1732.2983999999972</v>
      </c>
      <c r="H286" s="2">
        <f t="shared" si="9"/>
        <v>0.23999999999068677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1166.9099999996834</v>
      </c>
      <c r="E287" s="1">
        <v>0</v>
      </c>
      <c r="F287" s="1">
        <v>0</v>
      </c>
      <c r="G287" s="2">
        <f t="shared" si="8"/>
        <v>667.47251999981881</v>
      </c>
      <c r="H287" s="2">
        <f t="shared" si="9"/>
        <v>9.0000000316649675E-2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9068.2199999999993</v>
      </c>
      <c r="E288" s="1">
        <v>0</v>
      </c>
      <c r="F288" s="1">
        <v>0</v>
      </c>
      <c r="G288" s="2">
        <f t="shared" si="8"/>
        <v>5205.1582799999996</v>
      </c>
      <c r="H288" s="2">
        <f t="shared" si="9"/>
        <v>0.21999999999934516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39481.839999999997</v>
      </c>
      <c r="D289" s="1">
        <f>'PR-RAS'!E293</f>
        <v>0</v>
      </c>
      <c r="E289" s="1">
        <v>0</v>
      </c>
      <c r="F289" s="1">
        <v>0</v>
      </c>
      <c r="G289" s="2">
        <f t="shared" si="8"/>
        <v>11370.769919999999</v>
      </c>
      <c r="H289" s="2">
        <f t="shared" si="9"/>
        <v>0.16000000000349246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13897.07</v>
      </c>
      <c r="D290" s="1">
        <f>'PR-RAS'!E294</f>
        <v>14139.98</v>
      </c>
      <c r="E290" s="1">
        <v>0</v>
      </c>
      <c r="F290" s="1">
        <v>0</v>
      </c>
      <c r="G290" s="2">
        <f t="shared" si="8"/>
        <v>12189.16167</v>
      </c>
      <c r="H290" s="2">
        <f t="shared" si="9"/>
        <v>9.0000000000145519E-2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13005.98</v>
      </c>
      <c r="D291" s="1">
        <f>'PR-RAS'!E295</f>
        <v>12449.59</v>
      </c>
      <c r="E291" s="1">
        <v>0</v>
      </c>
      <c r="F291" s="1">
        <v>0</v>
      </c>
      <c r="G291" s="2">
        <f t="shared" si="8"/>
        <v>10992.4964</v>
      </c>
      <c r="H291" s="2">
        <f t="shared" si="9"/>
        <v>0.43000000000029104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53.05</v>
      </c>
      <c r="D345" s="1">
        <f>'PR-RAS'!E350</f>
        <v>2336.62</v>
      </c>
      <c r="E345" s="1">
        <v>0</v>
      </c>
      <c r="F345" s="1">
        <v>0</v>
      </c>
      <c r="G345" s="2">
        <f t="shared" si="8"/>
        <v>1625.8437599999997</v>
      </c>
      <c r="H345" s="2">
        <f t="shared" si="9"/>
        <v>0.4300000000001063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53.05</v>
      </c>
      <c r="D358" s="1">
        <f>'PR-RAS'!E363</f>
        <v>2336.62</v>
      </c>
      <c r="E358" s="1">
        <v>0</v>
      </c>
      <c r="F358" s="1">
        <v>0</v>
      </c>
      <c r="G358" s="2">
        <f t="shared" si="8"/>
        <v>1687.2855299999999</v>
      </c>
      <c r="H358" s="2">
        <f t="shared" si="9"/>
        <v>0.4300000000001063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2276.71</v>
      </c>
      <c r="E364" s="1">
        <v>0</v>
      </c>
      <c r="F364" s="1">
        <v>0</v>
      </c>
      <c r="G364" s="2">
        <f t="shared" si="8"/>
        <v>1652.8914600000001</v>
      </c>
      <c r="H364" s="2">
        <f t="shared" si="9"/>
        <v>0.28999999999996362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2276.71</v>
      </c>
      <c r="E365" s="1">
        <v>0</v>
      </c>
      <c r="F365" s="1">
        <v>0</v>
      </c>
      <c r="G365" s="2">
        <f t="shared" si="8"/>
        <v>1657.44488</v>
      </c>
      <c r="H365" s="2">
        <f t="shared" si="9"/>
        <v>0.28999999999996362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53.05</v>
      </c>
      <c r="D378" s="1">
        <f>'PR-RAS'!E383</f>
        <v>59.91</v>
      </c>
      <c r="E378" s="1">
        <v>0</v>
      </c>
      <c r="F378" s="1">
        <v>0</v>
      </c>
      <c r="G378" s="2">
        <f t="shared" si="8"/>
        <v>65.171990000000008</v>
      </c>
      <c r="H378" s="2">
        <f t="shared" si="9"/>
        <v>0.14000000000000057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53.05</v>
      </c>
      <c r="D379" s="1">
        <f>'PR-RAS'!E384</f>
        <v>59.91</v>
      </c>
      <c r="E379" s="1">
        <v>0</v>
      </c>
      <c r="F379" s="1">
        <v>0</v>
      </c>
      <c r="G379" s="2">
        <f t="shared" si="8"/>
        <v>65.344859999999997</v>
      </c>
      <c r="H379" s="2">
        <f t="shared" si="9"/>
        <v>0.14000000000000057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53.05</v>
      </c>
      <c r="D403" s="1">
        <f>'PR-RAS'!E408</f>
        <v>2336.62</v>
      </c>
      <c r="E403" s="1">
        <v>0</v>
      </c>
      <c r="F403" s="1">
        <v>0</v>
      </c>
      <c r="G403" s="2">
        <f t="shared" si="8"/>
        <v>1899.9685800000002</v>
      </c>
      <c r="H403" s="2">
        <f t="shared" si="9"/>
        <v>0.4300000000001063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1070395.8599999999</v>
      </c>
      <c r="D407" s="1">
        <f>'PR-RAS'!E412</f>
        <v>1408433.0400000003</v>
      </c>
      <c r="E407" s="1">
        <v>0</v>
      </c>
      <c r="F407" s="1">
        <v>0</v>
      </c>
      <c r="G407" s="2">
        <f t="shared" si="8"/>
        <v>1578228.3476400003</v>
      </c>
      <c r="H407" s="2">
        <f t="shared" si="9"/>
        <v>0.18000000040046871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1064370.67</v>
      </c>
      <c r="D408" s="1">
        <f>'PR-RAS'!E413</f>
        <v>1411936.57</v>
      </c>
      <c r="E408" s="1">
        <v>0</v>
      </c>
      <c r="F408" s="1">
        <v>0</v>
      </c>
      <c r="G408" s="2">
        <f t="shared" si="8"/>
        <v>1582515.23067</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6025.1899999999441</v>
      </c>
      <c r="D409" s="1">
        <f>'PR-RAS'!E414</f>
        <v>0</v>
      </c>
      <c r="E409" s="1">
        <v>0</v>
      </c>
      <c r="F409" s="1">
        <v>0</v>
      </c>
      <c r="G409" s="2">
        <f t="shared" si="8"/>
        <v>2458.2775199999769</v>
      </c>
      <c r="H409" s="2">
        <f t="shared" si="9"/>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3503.5299999997951</v>
      </c>
      <c r="E410" s="1">
        <v>0</v>
      </c>
      <c r="F410" s="1">
        <v>0</v>
      </c>
      <c r="G410" s="2">
        <f t="shared" si="8"/>
        <v>2865.8875399998324</v>
      </c>
      <c r="H410" s="2">
        <f t="shared" si="9"/>
        <v>0.47000000020489097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9068.2199999999993</v>
      </c>
      <c r="E411" s="1">
        <v>0</v>
      </c>
      <c r="F411" s="1">
        <v>0</v>
      </c>
      <c r="G411" s="2">
        <f t="shared" si="8"/>
        <v>7435.9403999999986</v>
      </c>
      <c r="H411" s="2">
        <f t="shared" si="9"/>
        <v>0.21999999999934516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39481.839999999997</v>
      </c>
      <c r="D412" s="1">
        <f>'PR-RAS'!E417</f>
        <v>0</v>
      </c>
      <c r="E412" s="1">
        <v>0</v>
      </c>
      <c r="F412" s="1">
        <v>0</v>
      </c>
      <c r="G412" s="2">
        <f t="shared" si="8"/>
        <v>16227.036239999998</v>
      </c>
      <c r="H412" s="2">
        <f t="shared" si="9"/>
        <v>0.16000000000349246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13897.07</v>
      </c>
      <c r="D413" s="1">
        <f>'PR-RAS'!E418</f>
        <v>14139.98</v>
      </c>
      <c r="E413" s="1">
        <v>0</v>
      </c>
      <c r="F413" s="1">
        <v>0</v>
      </c>
      <c r="G413" s="2">
        <f t="shared" si="8"/>
        <v>17376.93636</v>
      </c>
      <c r="H413" s="2">
        <f t="shared" si="9"/>
        <v>9.0000000000145519E-2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1070395.8599999999</v>
      </c>
      <c r="D633" s="1">
        <f>'PR-RAS'!E639</f>
        <v>1408433.0400000003</v>
      </c>
      <c r="E633" s="1">
        <v>0</v>
      </c>
      <c r="F633" s="1">
        <v>0</v>
      </c>
      <c r="G633" s="2">
        <f t="shared" si="10"/>
        <v>2456749.5460800002</v>
      </c>
      <c r="H633" s="2">
        <f t="shared" si="11"/>
        <v>0.18000000040046871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1064370.67</v>
      </c>
      <c r="D634" s="1">
        <f>'PR-RAS'!E640</f>
        <v>1411936.57</v>
      </c>
      <c r="E634" s="1">
        <v>0</v>
      </c>
      <c r="F634" s="1">
        <v>0</v>
      </c>
      <c r="G634" s="2">
        <f t="shared" si="10"/>
        <v>2461258.3317300002</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6025.1899999999441</v>
      </c>
      <c r="D635" s="1">
        <f>'PR-RAS'!E641</f>
        <v>0</v>
      </c>
      <c r="E635" s="1">
        <v>0</v>
      </c>
      <c r="F635" s="1">
        <v>0</v>
      </c>
      <c r="G635" s="2">
        <f t="shared" si="10"/>
        <v>3819.9704599999645</v>
      </c>
      <c r="H635" s="2">
        <f t="shared" si="11"/>
        <v>0.18999999994412065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3503.5299999997951</v>
      </c>
      <c r="E636" s="1">
        <v>0</v>
      </c>
      <c r="F636" s="1">
        <v>0</v>
      </c>
      <c r="G636" s="2">
        <f t="shared" si="10"/>
        <v>4449.4830999997403</v>
      </c>
      <c r="H636" s="2">
        <f t="shared" si="11"/>
        <v>0.47000000020489097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9068.2199999999993</v>
      </c>
      <c r="E637" s="1">
        <v>0</v>
      </c>
      <c r="F637" s="1">
        <v>0</v>
      </c>
      <c r="G637" s="2">
        <f t="shared" si="10"/>
        <v>11534.77584</v>
      </c>
      <c r="H637" s="2">
        <f t="shared" si="11"/>
        <v>0.21999999999934516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39481.839999999997</v>
      </c>
      <c r="D638" s="1">
        <f>'PR-RAS'!E644</f>
        <v>0</v>
      </c>
      <c r="E638" s="1">
        <v>0</v>
      </c>
      <c r="F638" s="1">
        <v>0</v>
      </c>
      <c r="G638" s="2">
        <f t="shared" si="10"/>
        <v>25149.932079999999</v>
      </c>
      <c r="H638" s="2">
        <f t="shared" si="11"/>
        <v>0.16000000000349246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5564.6900000002042</v>
      </c>
      <c r="E639" s="1">
        <v>0</v>
      </c>
      <c r="F639" s="1">
        <v>0</v>
      </c>
      <c r="G639" s="2">
        <f t="shared" si="10"/>
        <v>7100.5444400002607</v>
      </c>
      <c r="H639" s="2">
        <f t="shared" si="11"/>
        <v>0.30999999979576387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33456.650000000052</v>
      </c>
      <c r="D640" s="1">
        <f>'PR-RAS'!E646</f>
        <v>0</v>
      </c>
      <c r="E640" s="1">
        <v>0</v>
      </c>
      <c r="F640" s="1">
        <v>0</v>
      </c>
      <c r="G640" s="2">
        <f t="shared" si="10"/>
        <v>21378.799350000034</v>
      </c>
      <c r="H640" s="2">
        <f t="shared" si="11"/>
        <v>0.34999999994761311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153562.51999999999</v>
      </c>
      <c r="D641" s="1">
        <f>'PR-RAS'!E647</f>
        <v>205981.03</v>
      </c>
      <c r="E641" s="1">
        <v>0</v>
      </c>
      <c r="F641" s="1">
        <v>0</v>
      </c>
      <c r="G641" s="2">
        <f t="shared" si="10"/>
        <v>361935.73119999998</v>
      </c>
      <c r="H641" s="2">
        <f t="shared" si="11"/>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4872.24</v>
      </c>
      <c r="D642" s="1">
        <f>'PR-RAS'!E649</f>
        <v>43084.78</v>
      </c>
      <c r="E642" s="1">
        <v>0</v>
      </c>
      <c r="F642" s="1">
        <v>0</v>
      </c>
      <c r="G642" s="2">
        <f t="shared" si="10"/>
        <v>58357.793800000007</v>
      </c>
      <c r="H642" s="2">
        <f t="shared" si="11"/>
        <v>0.46000000000094587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290514.45</v>
      </c>
      <c r="D643" s="1">
        <f>'PR-RAS'!E650</f>
        <v>354254.22</v>
      </c>
      <c r="E643" s="1">
        <v>0</v>
      </c>
      <c r="F643" s="1">
        <v>0</v>
      </c>
      <c r="G643" s="2">
        <f t="shared" si="10"/>
        <v>641372.69537999993</v>
      </c>
      <c r="H643" s="2">
        <f t="shared" si="11"/>
        <v>0.66999999998370185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282332.25</v>
      </c>
      <c r="D644" s="1">
        <f>'PR-RAS'!E651</f>
        <v>377736.99</v>
      </c>
      <c r="E644" s="1">
        <v>0</v>
      </c>
      <c r="F644" s="1">
        <v>0</v>
      </c>
      <c r="G644" s="2">
        <f t="shared" si="10"/>
        <v>667309.40589000005</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13054.440000000002</v>
      </c>
      <c r="D645" s="1">
        <f>'PR-RAS'!E652</f>
        <v>19602.010000000009</v>
      </c>
      <c r="E645" s="1">
        <v>0</v>
      </c>
      <c r="F645" s="1">
        <v>0</v>
      </c>
      <c r="G645" s="2">
        <f t="shared" si="10"/>
        <v>33654.448240000012</v>
      </c>
      <c r="H645" s="2">
        <f t="shared" si="11"/>
        <v>0.45000000001164153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87</v>
      </c>
      <c r="E647" s="1">
        <v>0</v>
      </c>
      <c r="F647" s="1">
        <v>0</v>
      </c>
      <c r="G647" s="2">
        <f t="shared" si="10"/>
        <v>168.60599999999999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86</v>
      </c>
      <c r="D649" s="1">
        <f>'PR-RAS'!E656</f>
        <v>86</v>
      </c>
      <c r="E649" s="1">
        <v>0</v>
      </c>
      <c r="F649" s="1">
        <v>0</v>
      </c>
      <c r="G649" s="2">
        <f t="shared" si="10"/>
        <v>167.184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845988.73</v>
      </c>
      <c r="D668" s="1">
        <f>'PR-RAS'!E675</f>
        <v>1143442.8</v>
      </c>
      <c r="E668" s="1">
        <v>0</v>
      </c>
      <c r="F668" s="1">
        <v>0</v>
      </c>
      <c r="G668" s="2">
        <f t="shared" si="10"/>
        <v>2089627.1781100002</v>
      </c>
      <c r="H668" s="2">
        <f t="shared" si="11"/>
        <v>0.46999999997206032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26915.79</v>
      </c>
      <c r="D703" s="1">
        <f>'PR-RAS'!E710</f>
        <v>26281.45</v>
      </c>
      <c r="E703" s="1">
        <v>0</v>
      </c>
      <c r="F703" s="1">
        <v>0</v>
      </c>
      <c r="G703" s="2">
        <f t="shared" si="10"/>
        <v>55794.040379999999</v>
      </c>
      <c r="H703" s="2">
        <f t="shared" si="11"/>
        <v>0.65999999999985448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441.44</v>
      </c>
      <c r="E709" s="1">
        <v>0</v>
      </c>
      <c r="F709" s="1">
        <v>0</v>
      </c>
      <c r="G709" s="2">
        <f t="shared" si="10"/>
        <v>625.07903999999996</v>
      </c>
      <c r="H709" s="2">
        <f t="shared" si="11"/>
        <v>0.43999999999999773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3032.57</v>
      </c>
      <c r="D710" s="1">
        <f>'PR-RAS'!E717</f>
        <v>3587.67</v>
      </c>
      <c r="E710" s="1">
        <v>0</v>
      </c>
      <c r="F710" s="1">
        <v>0</v>
      </c>
      <c r="G710" s="2">
        <f t="shared" si="10"/>
        <v>7237.4081899999992</v>
      </c>
      <c r="H710" s="2">
        <f t="shared" si="11"/>
        <v>0.75999999999976353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17977.91</v>
      </c>
      <c r="D711" s="1">
        <f>'PR-RAS'!E718</f>
        <v>17999.740000000002</v>
      </c>
      <c r="E711" s="1">
        <v>0</v>
      </c>
      <c r="F711" s="1">
        <v>0</v>
      </c>
      <c r="G711" s="2">
        <f t="shared" si="10"/>
        <v>38323.946899999995</v>
      </c>
      <c r="H711" s="2">
        <f t="shared" si="11"/>
        <v>0.34999999999854481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281.95999999999998</v>
      </c>
      <c r="E713" s="1">
        <v>0</v>
      </c>
      <c r="F713" s="1">
        <v>0</v>
      </c>
      <c r="G713" s="2">
        <f t="shared" si="10"/>
        <v>401.51103999999998</v>
      </c>
      <c r="H713" s="2">
        <f t="shared" si="11"/>
        <v>4.0000000000020464E-2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6376.95</v>
      </c>
      <c r="D715" s="1">
        <f>'PR-RAS'!E722</f>
        <v>1053.1300000000001</v>
      </c>
      <c r="E715" s="1">
        <v>0</v>
      </c>
      <c r="F715" s="1">
        <v>0</v>
      </c>
      <c r="G715" s="2">
        <f t="shared" si="10"/>
        <v>6057.0119399999994</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1712.04</v>
      </c>
      <c r="D718" s="1">
        <f>'PR-RAS'!E725</f>
        <v>3060.92</v>
      </c>
      <c r="E718" s="1">
        <v>0</v>
      </c>
      <c r="F718" s="1">
        <v>0</v>
      </c>
      <c r="G718" s="2">
        <f t="shared" si="10"/>
        <v>5616.8919599999999</v>
      </c>
      <c r="H718" s="2">
        <f t="shared" si="11"/>
        <v>0.11999999999989086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340</v>
      </c>
      <c r="E816" s="1">
        <v>0</v>
      </c>
      <c r="F816" s="1">
        <v>0</v>
      </c>
      <c r="G816" s="2">
        <f t="shared" si="18"/>
        <v>554.19999999999993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448.2</v>
      </c>
      <c r="D821" s="1">
        <f>'PR-RAS'!E828</f>
        <v>0</v>
      </c>
      <c r="E821" s="1">
        <v>0</v>
      </c>
      <c r="F821" s="1">
        <v>0</v>
      </c>
      <c r="G821" s="2">
        <f t="shared" si="18"/>
        <v>367.52399999999994</v>
      </c>
      <c r="H821" s="2">
        <f t="shared" si="19"/>
        <v>0.19999999999998863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228704.43</v>
      </c>
      <c r="D1480" s="6"/>
      <c r="E1480" s="6">
        <v>0</v>
      </c>
      <c r="F1480" s="6">
        <v>0</v>
      </c>
      <c r="G1480" s="7">
        <f t="shared" ref="G1480:G1580" si="34">B1480/1000*C1480</f>
        <v>228.70443</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1438601.0200000003</v>
      </c>
      <c r="D1481" s="1">
        <v>0</v>
      </c>
      <c r="E1481" s="1">
        <v>0</v>
      </c>
      <c r="F1481" s="1">
        <v>0</v>
      </c>
      <c r="G1481" s="2">
        <f t="shared" si="34"/>
        <v>2877.2020400000006</v>
      </c>
      <c r="H1481" s="2">
        <f t="shared" si="35"/>
        <v>2.0000000251457095E-2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1436264.4000000001</v>
      </c>
      <c r="D1483" s="1">
        <v>0</v>
      </c>
      <c r="E1483" s="1">
        <v>0</v>
      </c>
      <c r="F1483" s="1">
        <v>0</v>
      </c>
      <c r="G1483" s="2">
        <f t="shared" si="34"/>
        <v>5745.057600000001</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1208451.0900000001</v>
      </c>
      <c r="D1484" s="1">
        <v>0</v>
      </c>
      <c r="E1484" s="1">
        <v>0</v>
      </c>
      <c r="F1484" s="1">
        <v>0</v>
      </c>
      <c r="G1484" s="2">
        <f t="shared" si="34"/>
        <v>6042.2554500000006</v>
      </c>
      <c r="H1484" s="2">
        <f t="shared" si="35"/>
        <v>9.0000000083819032E-2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224302.59</v>
      </c>
      <c r="D1485" s="1">
        <v>0</v>
      </c>
      <c r="E1485" s="1">
        <v>0</v>
      </c>
      <c r="F1485" s="1">
        <v>0</v>
      </c>
      <c r="G1485" s="2">
        <f t="shared" si="34"/>
        <v>1345.8155400000001</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787.64</v>
      </c>
      <c r="D1486" s="1">
        <v>0</v>
      </c>
      <c r="E1486" s="1">
        <v>0</v>
      </c>
      <c r="F1486" s="1">
        <v>0</v>
      </c>
      <c r="G1486" s="2">
        <f t="shared" si="34"/>
        <v>5.5134800000000004</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170</v>
      </c>
      <c r="D1489" s="1">
        <v>0</v>
      </c>
      <c r="E1489" s="1">
        <v>0</v>
      </c>
      <c r="F1489" s="1">
        <v>0</v>
      </c>
      <c r="G1489" s="2">
        <f t="shared" si="34"/>
        <v>1.7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2553.08</v>
      </c>
      <c r="D1491" s="1">
        <v>0</v>
      </c>
      <c r="E1491" s="1">
        <v>0</v>
      </c>
      <c r="F1491" s="1">
        <v>0</v>
      </c>
      <c r="G1491" s="2">
        <f t="shared" si="34"/>
        <v>30.636959999999998</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2336.62</v>
      </c>
      <c r="D1492" s="1">
        <v>0</v>
      </c>
      <c r="E1492" s="1">
        <v>0</v>
      </c>
      <c r="F1492" s="1">
        <v>0</v>
      </c>
      <c r="G1492" s="2">
        <f t="shared" si="34"/>
        <v>30.376059999999999</v>
      </c>
      <c r="H1492" s="2">
        <f t="shared" si="35"/>
        <v>0.38000000000010914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1440699.2400000002</v>
      </c>
      <c r="D1499" s="1">
        <v>0</v>
      </c>
      <c r="E1499" s="1">
        <v>0</v>
      </c>
      <c r="F1499" s="1">
        <v>0</v>
      </c>
      <c r="G1499" s="2">
        <f t="shared" si="34"/>
        <v>28813.984800000006</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1438362.62</v>
      </c>
      <c r="D1501" s="1">
        <v>0</v>
      </c>
      <c r="E1501" s="1">
        <v>0</v>
      </c>
      <c r="F1501" s="1">
        <v>0</v>
      </c>
      <c r="G1501" s="2">
        <f t="shared" si="34"/>
        <v>31643.977640000001</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1180860.8700000001</v>
      </c>
      <c r="D1502" s="1">
        <v>0</v>
      </c>
      <c r="E1502" s="1">
        <v>0</v>
      </c>
      <c r="F1502" s="1">
        <v>0</v>
      </c>
      <c r="G1502" s="2">
        <f t="shared" si="34"/>
        <v>27159.800010000003</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229840.04</v>
      </c>
      <c r="D1503" s="1">
        <v>0</v>
      </c>
      <c r="E1503" s="1">
        <v>0</v>
      </c>
      <c r="F1503" s="1">
        <v>0</v>
      </c>
      <c r="G1503" s="2">
        <f t="shared" si="34"/>
        <v>5516.1609600000002</v>
      </c>
      <c r="H1503" s="2">
        <f t="shared" si="35"/>
        <v>4.0000000008149073E-2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789.3</v>
      </c>
      <c r="D1504" s="1">
        <v>0</v>
      </c>
      <c r="E1504" s="1">
        <v>0</v>
      </c>
      <c r="F1504" s="1">
        <v>0</v>
      </c>
      <c r="G1504" s="2">
        <f t="shared" si="34"/>
        <v>19.732500000000002</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11218.26</v>
      </c>
      <c r="D1507" s="1">
        <v>0</v>
      </c>
      <c r="E1507" s="1">
        <v>0</v>
      </c>
      <c r="F1507" s="1">
        <v>0</v>
      </c>
      <c r="G1507" s="2">
        <f t="shared" si="34"/>
        <v>314.11128000000002</v>
      </c>
      <c r="H1507" s="2">
        <f t="shared" si="35"/>
        <v>0.26000000000021828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15654.15</v>
      </c>
      <c r="D1509" s="1">
        <v>0</v>
      </c>
      <c r="E1509" s="1">
        <v>0</v>
      </c>
      <c r="F1509" s="1">
        <v>0</v>
      </c>
      <c r="G1509" s="2">
        <f t="shared" si="34"/>
        <v>469.62449999999995</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2336.62</v>
      </c>
      <c r="D1510" s="1">
        <v>0</v>
      </c>
      <c r="E1510" s="1">
        <v>0</v>
      </c>
      <c r="F1510" s="1">
        <v>0</v>
      </c>
      <c r="G1510" s="2">
        <f t="shared" si="34"/>
        <v>72.435220000000001</v>
      </c>
      <c r="H1510" s="2">
        <f t="shared" si="35"/>
        <v>0.38000000000010914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226606.20999999996</v>
      </c>
      <c r="D1517" s="1">
        <v>0</v>
      </c>
      <c r="E1517" s="1">
        <v>0</v>
      </c>
      <c r="F1517" s="1">
        <v>0</v>
      </c>
      <c r="G1517" s="2">
        <f t="shared" si="34"/>
        <v>8611.0359799999987</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226606.21</v>
      </c>
      <c r="D1576" s="1">
        <v>0</v>
      </c>
      <c r="E1576" s="1">
        <v>0</v>
      </c>
      <c r="F1576" s="1">
        <v>0</v>
      </c>
      <c r="G1576" s="2">
        <f t="shared" si="34"/>
        <v>21980.802370000001</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226606.21</v>
      </c>
      <c r="D1578" s="1">
        <v>0</v>
      </c>
      <c r="E1578" s="1">
        <v>0</v>
      </c>
      <c r="F1578" s="1">
        <v>0</v>
      </c>
      <c r="G1578" s="2">
        <f t="shared" si="34"/>
        <v>22434.014790000001</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42776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1070395.8599999999</v>
      </c>
      <c r="I16" s="170">
        <f>'PR-RAS'!E6</f>
        <v>1408433.0400000003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1064317.6199999999</v>
      </c>
      <c r="I17" s="170">
        <f>'PR-RAS'!E151</f>
        <v>1409599.95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5564.6900000002042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33456.650000000052</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228704.43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226606.20999999996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226606.21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3" zoomScaleNormal="100" workbookViewId="0">
      <selection activeCell="E409" sqref="E40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1070395.8599999999</v>
      </c>
      <c r="E6" s="51">
        <f>E7+E44+E50+E82+E106+E124+E133+E139</f>
        <v>1408433.0400000003</v>
      </c>
      <c r="F6" s="52">
        <f t="shared" ref="F6:F131" si="0">IF(D6&lt;&gt;0,IF(E6/D6&gt;=100,"&gt;&gt;100",E6/D6*100),"-")</f>
        <v>131.58057618047968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857750.67999999993</v>
      </c>
      <c r="E50" s="51">
        <f>E51+E54+E59+E62+E65+E68+E71+E74+E77</f>
        <v>1164594.6600000001</v>
      </c>
      <c r="F50" s="52">
        <f t="shared" si="0"/>
        <v>135.7730966765308</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845988.73</v>
      </c>
      <c r="E68" s="51">
        <f t="shared" si="15"/>
        <v>1143442.8</v>
      </c>
      <c r="F68" s="52">
        <f t="shared" si="0"/>
        <v>135.1605239469325</v>
      </c>
    </row>
    <row r="69" spans="1:6" ht="12.75" customHeight="1" x14ac:dyDescent="0.2">
      <c r="A69" s="53" t="s">
        <v>183</v>
      </c>
      <c r="B69" s="85" t="s">
        <v>184</v>
      </c>
      <c r="C69" s="50" t="s">
        <v>183</v>
      </c>
      <c r="D69" s="242">
        <v>845988.73</v>
      </c>
      <c r="E69" s="242">
        <v>1143442.8</v>
      </c>
      <c r="F69" s="52">
        <f t="shared" si="0"/>
        <v>135.1605239469325</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11761.95</v>
      </c>
      <c r="E77" s="51">
        <f t="shared" si="18"/>
        <v>21151.86</v>
      </c>
      <c r="F77" s="52">
        <f t="shared" si="0"/>
        <v>179.83293586522643</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11761.95</v>
      </c>
      <c r="E80" s="242">
        <v>21151.86</v>
      </c>
      <c r="F80" s="52">
        <f t="shared" si="0"/>
        <v>179.83293586522643</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0.02</v>
      </c>
      <c r="E82" s="51">
        <f t="shared" si="19"/>
        <v>0</v>
      </c>
      <c r="F82" s="52">
        <f t="shared" si="0"/>
        <v>0</v>
      </c>
    </row>
    <row r="83" spans="1:6" ht="12.75" customHeight="1" x14ac:dyDescent="0.2">
      <c r="A83" s="53">
        <v>641</v>
      </c>
      <c r="B83" s="85" t="s">
        <v>211</v>
      </c>
      <c r="C83" s="50" t="s">
        <v>212</v>
      </c>
      <c r="D83" s="51">
        <f t="shared" ref="D83:E83" si="20">SUM(D84:D90)</f>
        <v>0.02</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0.02</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36226.86</v>
      </c>
      <c r="E106" s="51">
        <f t="shared" si="23"/>
        <v>43415.24</v>
      </c>
      <c r="F106" s="52">
        <f t="shared" si="0"/>
        <v>119.84268026541631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36226.86</v>
      </c>
      <c r="E112" s="51">
        <f t="shared" si="25"/>
        <v>43415.24</v>
      </c>
      <c r="F112" s="52">
        <f t="shared" si="0"/>
        <v>119.84268026541631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36226.86</v>
      </c>
      <c r="E117" s="242">
        <v>43415.24</v>
      </c>
      <c r="F117" s="52">
        <f t="shared" si="0"/>
        <v>119.84268026541631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6820.54</v>
      </c>
      <c r="E124" s="51">
        <f t="shared" si="27"/>
        <v>6291.04</v>
      </c>
      <c r="F124" s="52">
        <f t="shared" si="0"/>
        <v>92.236685071856485</v>
      </c>
    </row>
    <row r="125" spans="1:6" ht="12.75" customHeight="1" x14ac:dyDescent="0.2">
      <c r="A125" s="53">
        <v>661</v>
      </c>
      <c r="B125" s="86" t="s">
        <v>295</v>
      </c>
      <c r="C125" s="50" t="s">
        <v>296</v>
      </c>
      <c r="D125" s="51">
        <f t="shared" ref="D125:E125" si="28">SUM(D126:D127)</f>
        <v>4854.49</v>
      </c>
      <c r="E125" s="51">
        <f t="shared" si="28"/>
        <v>5181.04</v>
      </c>
      <c r="F125" s="52">
        <f t="shared" si="0"/>
        <v>106.72676223454987</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4854.49</v>
      </c>
      <c r="E127" s="242">
        <v>5181.04</v>
      </c>
      <c r="F127" s="52">
        <f t="shared" si="0"/>
        <v>106.72676223454987</v>
      </c>
    </row>
    <row r="128" spans="1:6" ht="24" x14ac:dyDescent="0.2">
      <c r="A128" s="53">
        <v>663</v>
      </c>
      <c r="B128" s="231" t="s">
        <v>301</v>
      </c>
      <c r="C128" s="50" t="s">
        <v>302</v>
      </c>
      <c r="D128" s="51">
        <f t="shared" ref="D128:E128" si="29">SUM(D129:D132)</f>
        <v>1966.05</v>
      </c>
      <c r="E128" s="51">
        <f t="shared" si="29"/>
        <v>1110</v>
      </c>
      <c r="F128" s="52">
        <f t="shared" si="0"/>
        <v>56.458381017776759</v>
      </c>
    </row>
    <row r="129" spans="1:6" ht="12.75" customHeight="1" x14ac:dyDescent="0.2">
      <c r="A129" s="53">
        <v>6631</v>
      </c>
      <c r="B129" s="86" t="s">
        <v>303</v>
      </c>
      <c r="C129" s="50" t="s">
        <v>304</v>
      </c>
      <c r="D129" s="242">
        <v>1966.05</v>
      </c>
      <c r="E129" s="242">
        <v>1110</v>
      </c>
      <c r="F129" s="52">
        <f t="shared" si="0"/>
        <v>56.458381017776759</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169597.76</v>
      </c>
      <c r="E133" s="51">
        <f t="shared" si="30"/>
        <v>194132.1</v>
      </c>
      <c r="F133" s="52">
        <f t="shared" ref="F133:F223" si="31">IF(D133&lt;&gt;0,IF(E133/D133&gt;=100,"&gt;&gt;100",E133/D133*100),"-")</f>
        <v>114.46619342142255</v>
      </c>
    </row>
    <row r="134" spans="1:6" ht="24" x14ac:dyDescent="0.2">
      <c r="A134" s="53">
        <v>671</v>
      </c>
      <c r="B134" s="232" t="s">
        <v>313</v>
      </c>
      <c r="C134" s="50" t="s">
        <v>314</v>
      </c>
      <c r="D134" s="51">
        <f t="shared" ref="D134:E134" si="32">SUM(D135:D137)</f>
        <v>169597.76</v>
      </c>
      <c r="E134" s="51">
        <f t="shared" si="32"/>
        <v>194132.1</v>
      </c>
      <c r="F134" s="52">
        <f t="shared" si="31"/>
        <v>114.46619342142255</v>
      </c>
    </row>
    <row r="135" spans="1:6" ht="12.75" customHeight="1" x14ac:dyDescent="0.2">
      <c r="A135" s="53">
        <v>6711</v>
      </c>
      <c r="B135" s="85" t="s">
        <v>315</v>
      </c>
      <c r="C135" s="50" t="s">
        <v>316</v>
      </c>
      <c r="D135" s="242">
        <v>169597.76</v>
      </c>
      <c r="E135" s="242">
        <v>194132.1</v>
      </c>
      <c r="F135" s="52">
        <f t="shared" si="31"/>
        <v>114.46619342142255</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1064317.6199999999</v>
      </c>
      <c r="E151" s="51">
        <f t="shared" si="35"/>
        <v>1409599.95</v>
      </c>
      <c r="F151" s="52">
        <f t="shared" si="31"/>
        <v>132.44166248041634</v>
      </c>
    </row>
    <row r="152" spans="1:6" ht="12.75" customHeight="1" x14ac:dyDescent="0.2">
      <c r="A152" s="53">
        <v>31</v>
      </c>
      <c r="B152" s="85" t="s">
        <v>348</v>
      </c>
      <c r="C152" s="50" t="s">
        <v>34</v>
      </c>
      <c r="D152" s="51">
        <f t="shared" ref="D152:E152" si="36">D153+D158+D159</f>
        <v>839923.21</v>
      </c>
      <c r="E152" s="51">
        <f t="shared" si="36"/>
        <v>1165100.25</v>
      </c>
      <c r="F152" s="52">
        <f t="shared" si="31"/>
        <v>138.71509158557484</v>
      </c>
    </row>
    <row r="153" spans="1:6" ht="12.75" customHeight="1" x14ac:dyDescent="0.2">
      <c r="A153" s="53">
        <v>311</v>
      </c>
      <c r="B153" s="85" t="s">
        <v>349</v>
      </c>
      <c r="C153" s="50" t="s">
        <v>350</v>
      </c>
      <c r="D153" s="51">
        <f t="shared" ref="D153:E153" si="37">SUM(D154:D157)</f>
        <v>694553.05999999994</v>
      </c>
      <c r="E153" s="51">
        <f t="shared" si="37"/>
        <v>961879.11999999988</v>
      </c>
      <c r="F153" s="52">
        <f t="shared" si="31"/>
        <v>138.4889327245927</v>
      </c>
    </row>
    <row r="154" spans="1:6" ht="12.75" customHeight="1" x14ac:dyDescent="0.2">
      <c r="A154" s="53">
        <v>3111</v>
      </c>
      <c r="B154" s="85" t="s">
        <v>351</v>
      </c>
      <c r="C154" s="50" t="s">
        <v>352</v>
      </c>
      <c r="D154" s="242">
        <v>647340.93999999994</v>
      </c>
      <c r="E154" s="242">
        <v>882523.82</v>
      </c>
      <c r="F154" s="52">
        <f t="shared" si="31"/>
        <v>136.330605013179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23113.74</v>
      </c>
      <c r="E156" s="242">
        <v>46230.99</v>
      </c>
      <c r="F156" s="52">
        <f t="shared" si="31"/>
        <v>200.01518577261831</v>
      </c>
    </row>
    <row r="157" spans="1:6" ht="12.75" customHeight="1" x14ac:dyDescent="0.2">
      <c r="A157" s="53">
        <v>3114</v>
      </c>
      <c r="B157" s="85" t="s">
        <v>357</v>
      </c>
      <c r="C157" s="50" t="s">
        <v>358</v>
      </c>
      <c r="D157" s="242">
        <v>24098.38</v>
      </c>
      <c r="E157" s="242">
        <v>33124.31</v>
      </c>
      <c r="F157" s="52">
        <f t="shared" si="31"/>
        <v>137.45450939025775</v>
      </c>
    </row>
    <row r="158" spans="1:6" ht="12.75" customHeight="1" x14ac:dyDescent="0.2">
      <c r="A158" s="53">
        <v>312</v>
      </c>
      <c r="B158" s="85" t="s">
        <v>359</v>
      </c>
      <c r="C158" s="50" t="s">
        <v>360</v>
      </c>
      <c r="D158" s="242">
        <v>30760.67</v>
      </c>
      <c r="E158" s="242">
        <v>44511.03</v>
      </c>
      <c r="F158" s="52">
        <f t="shared" si="31"/>
        <v>144.70110696548548</v>
      </c>
    </row>
    <row r="159" spans="1:6" ht="12.75" customHeight="1" x14ac:dyDescent="0.2">
      <c r="A159" s="53">
        <v>313</v>
      </c>
      <c r="B159" s="85" t="s">
        <v>361</v>
      </c>
      <c r="C159" s="50" t="s">
        <v>362</v>
      </c>
      <c r="D159" s="51">
        <f t="shared" ref="D159:E159" si="38">SUM(D160:D162)</f>
        <v>114609.48</v>
      </c>
      <c r="E159" s="51">
        <f t="shared" si="38"/>
        <v>158710.1</v>
      </c>
      <c r="F159" s="52">
        <f t="shared" si="31"/>
        <v>138.4790333225489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114604.23</v>
      </c>
      <c r="E161" s="242">
        <v>158709.04</v>
      </c>
      <c r="F161" s="52">
        <f t="shared" si="31"/>
        <v>138.48445210093905</v>
      </c>
    </row>
    <row r="162" spans="1:6" ht="12.75" customHeight="1" x14ac:dyDescent="0.2">
      <c r="A162" s="53">
        <v>3133</v>
      </c>
      <c r="B162" s="85" t="s">
        <v>366</v>
      </c>
      <c r="C162" s="50" t="s">
        <v>367</v>
      </c>
      <c r="D162" s="242">
        <v>5.25</v>
      </c>
      <c r="E162" s="242">
        <v>1.06</v>
      </c>
      <c r="F162" s="52">
        <f t="shared" si="31"/>
        <v>20.190476190476193</v>
      </c>
    </row>
    <row r="163" spans="1:6" ht="12.75" customHeight="1" x14ac:dyDescent="0.2">
      <c r="A163" s="53">
        <v>32</v>
      </c>
      <c r="B163" s="85" t="s">
        <v>368</v>
      </c>
      <c r="C163" s="50" t="s">
        <v>369</v>
      </c>
      <c r="D163" s="51">
        <f t="shared" ref="D163:E163" si="39">D164+D169+D177+D187+D188</f>
        <v>219390.86999999997</v>
      </c>
      <c r="E163" s="51">
        <f t="shared" si="39"/>
        <v>243100.62999999998</v>
      </c>
      <c r="F163" s="52">
        <f t="shared" si="31"/>
        <v>110.80708600134545</v>
      </c>
    </row>
    <row r="164" spans="1:6" ht="12.75" customHeight="1" x14ac:dyDescent="0.2">
      <c r="A164" s="53">
        <v>321</v>
      </c>
      <c r="B164" s="85" t="s">
        <v>370</v>
      </c>
      <c r="C164" s="50" t="s">
        <v>371</v>
      </c>
      <c r="D164" s="51">
        <f t="shared" ref="D164:E164" si="40">SUM(D165:D168)</f>
        <v>24566.799999999999</v>
      </c>
      <c r="E164" s="51">
        <f t="shared" si="40"/>
        <v>23348.920000000002</v>
      </c>
      <c r="F164" s="52">
        <f t="shared" si="31"/>
        <v>95.042577787908897</v>
      </c>
    </row>
    <row r="165" spans="1:6" ht="12.75" customHeight="1" x14ac:dyDescent="0.2">
      <c r="A165" s="53">
        <v>3211</v>
      </c>
      <c r="B165" s="85" t="s">
        <v>372</v>
      </c>
      <c r="C165" s="50" t="s">
        <v>373</v>
      </c>
      <c r="D165" s="242">
        <v>5861.91</v>
      </c>
      <c r="E165" s="242">
        <v>3768.16</v>
      </c>
      <c r="F165" s="52">
        <f t="shared" si="31"/>
        <v>64.282119650421109</v>
      </c>
    </row>
    <row r="166" spans="1:6" ht="12.75" customHeight="1" x14ac:dyDescent="0.2">
      <c r="A166" s="53">
        <v>3212</v>
      </c>
      <c r="B166" s="85" t="s">
        <v>374</v>
      </c>
      <c r="C166" s="50" t="s">
        <v>375</v>
      </c>
      <c r="D166" s="242">
        <v>17977.91</v>
      </c>
      <c r="E166" s="242">
        <v>17999.740000000002</v>
      </c>
      <c r="F166" s="52">
        <f t="shared" si="31"/>
        <v>100.12142679543952</v>
      </c>
    </row>
    <row r="167" spans="1:6" ht="12.75" customHeight="1" x14ac:dyDescent="0.2">
      <c r="A167" s="53">
        <v>3213</v>
      </c>
      <c r="B167" s="85" t="s">
        <v>376</v>
      </c>
      <c r="C167" s="50" t="s">
        <v>377</v>
      </c>
      <c r="D167" s="242">
        <v>388.37</v>
      </c>
      <c r="E167" s="242">
        <v>1204.48</v>
      </c>
      <c r="F167" s="52">
        <f t="shared" si="31"/>
        <v>310.13724026057628</v>
      </c>
    </row>
    <row r="168" spans="1:6" ht="12.75" customHeight="1" x14ac:dyDescent="0.2">
      <c r="A168" s="53">
        <v>3214</v>
      </c>
      <c r="B168" s="85" t="s">
        <v>378</v>
      </c>
      <c r="C168" s="50" t="s">
        <v>379</v>
      </c>
      <c r="D168" s="242">
        <v>338.61</v>
      </c>
      <c r="E168" s="242">
        <v>376.54</v>
      </c>
      <c r="F168" s="52">
        <f t="shared" si="31"/>
        <v>111.20167744602935</v>
      </c>
    </row>
    <row r="169" spans="1:6" ht="12.75" customHeight="1" x14ac:dyDescent="0.2">
      <c r="A169" s="53">
        <v>322</v>
      </c>
      <c r="B169" s="85" t="s">
        <v>380</v>
      </c>
      <c r="C169" s="50" t="s">
        <v>381</v>
      </c>
      <c r="D169" s="51">
        <f t="shared" ref="D169:E169" si="41">SUM(D170:D176)</f>
        <v>133083.59</v>
      </c>
      <c r="E169" s="51">
        <f t="shared" si="41"/>
        <v>139481.18</v>
      </c>
      <c r="F169" s="52">
        <f t="shared" si="31"/>
        <v>104.80719674003383</v>
      </c>
    </row>
    <row r="170" spans="1:6" ht="12.75" customHeight="1" x14ac:dyDescent="0.2">
      <c r="A170" s="53">
        <v>3221</v>
      </c>
      <c r="B170" s="85" t="s">
        <v>382</v>
      </c>
      <c r="C170" s="50" t="s">
        <v>383</v>
      </c>
      <c r="D170" s="242">
        <v>8157.08</v>
      </c>
      <c r="E170" s="242">
        <v>10068.14</v>
      </c>
      <c r="F170" s="52">
        <f t="shared" si="31"/>
        <v>123.42823657485276</v>
      </c>
    </row>
    <row r="171" spans="1:6" ht="12.75" customHeight="1" x14ac:dyDescent="0.2">
      <c r="A171" s="53">
        <v>3222</v>
      </c>
      <c r="B171" s="85" t="s">
        <v>384</v>
      </c>
      <c r="C171" s="50" t="s">
        <v>385</v>
      </c>
      <c r="D171" s="242">
        <v>67840.7</v>
      </c>
      <c r="E171" s="242">
        <v>92707.69</v>
      </c>
      <c r="F171" s="52">
        <f t="shared" si="31"/>
        <v>136.6549726049407</v>
      </c>
    </row>
    <row r="172" spans="1:6" ht="12.75" customHeight="1" x14ac:dyDescent="0.2">
      <c r="A172" s="53">
        <v>3223</v>
      </c>
      <c r="B172" s="85" t="s">
        <v>386</v>
      </c>
      <c r="C172" s="50" t="s">
        <v>387</v>
      </c>
      <c r="D172" s="242">
        <v>46164.17</v>
      </c>
      <c r="E172" s="242">
        <v>34821.949999999997</v>
      </c>
      <c r="F172" s="52">
        <f t="shared" si="31"/>
        <v>75.430685746110015</v>
      </c>
    </row>
    <row r="173" spans="1:6" ht="12.75" customHeight="1" x14ac:dyDescent="0.2">
      <c r="A173" s="53">
        <v>3224</v>
      </c>
      <c r="B173" s="85" t="s">
        <v>388</v>
      </c>
      <c r="C173" s="50" t="s">
        <v>389</v>
      </c>
      <c r="D173" s="242">
        <v>206.55</v>
      </c>
      <c r="E173" s="242">
        <v>1108.56</v>
      </c>
      <c r="F173" s="52">
        <f t="shared" si="31"/>
        <v>536.70297748729115</v>
      </c>
    </row>
    <row r="174" spans="1:6" ht="12.75" customHeight="1" x14ac:dyDescent="0.2">
      <c r="A174" s="53">
        <v>3225</v>
      </c>
      <c r="B174" s="85" t="s">
        <v>390</v>
      </c>
      <c r="C174" s="50" t="s">
        <v>391</v>
      </c>
      <c r="D174" s="242">
        <v>9827.24</v>
      </c>
      <c r="E174" s="242">
        <v>583.87</v>
      </c>
      <c r="F174" s="52">
        <f t="shared" si="31"/>
        <v>5.9413426353686285</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887.85</v>
      </c>
      <c r="E176" s="242">
        <v>190.97</v>
      </c>
      <c r="F176" s="52">
        <f t="shared" si="31"/>
        <v>21.509263952244183</v>
      </c>
    </row>
    <row r="177" spans="1:6" ht="12.75" customHeight="1" x14ac:dyDescent="0.2">
      <c r="A177" s="53">
        <v>323</v>
      </c>
      <c r="B177" s="85" t="s">
        <v>396</v>
      </c>
      <c r="C177" s="50" t="s">
        <v>397</v>
      </c>
      <c r="D177" s="51">
        <f t="shared" ref="D177:E177" si="42">SUM(D178:D186)</f>
        <v>49174.71</v>
      </c>
      <c r="E177" s="51">
        <f t="shared" si="42"/>
        <v>60790.569999999992</v>
      </c>
      <c r="F177" s="52">
        <f t="shared" si="31"/>
        <v>123.6216136302583</v>
      </c>
    </row>
    <row r="178" spans="1:6" ht="12.75" customHeight="1" x14ac:dyDescent="0.2">
      <c r="A178" s="53">
        <v>3231</v>
      </c>
      <c r="B178" s="85" t="s">
        <v>398</v>
      </c>
      <c r="C178" s="50" t="s">
        <v>399</v>
      </c>
      <c r="D178" s="242">
        <v>25837.19</v>
      </c>
      <c r="E178" s="242">
        <v>24589.17</v>
      </c>
      <c r="F178" s="52">
        <f t="shared" si="31"/>
        <v>95.169675959343863</v>
      </c>
    </row>
    <row r="179" spans="1:6" ht="12.75" customHeight="1" x14ac:dyDescent="0.2">
      <c r="A179" s="53">
        <v>3232</v>
      </c>
      <c r="B179" s="85" t="s">
        <v>400</v>
      </c>
      <c r="C179" s="50" t="s">
        <v>401</v>
      </c>
      <c r="D179" s="242">
        <v>6283.28</v>
      </c>
      <c r="E179" s="242">
        <v>24578.67</v>
      </c>
      <c r="F179" s="52">
        <f t="shared" si="31"/>
        <v>391.17578716848527</v>
      </c>
    </row>
    <row r="180" spans="1:6" ht="12.75" customHeight="1" x14ac:dyDescent="0.2">
      <c r="A180" s="53">
        <v>3233</v>
      </c>
      <c r="B180" s="85" t="s">
        <v>402</v>
      </c>
      <c r="C180" s="50" t="s">
        <v>403</v>
      </c>
      <c r="D180" s="242">
        <v>106.2</v>
      </c>
      <c r="E180" s="242">
        <v>957.44</v>
      </c>
      <c r="F180" s="52">
        <f t="shared" si="31"/>
        <v>901.54425612052728</v>
      </c>
    </row>
    <row r="181" spans="1:6" ht="12.75" customHeight="1" x14ac:dyDescent="0.2">
      <c r="A181" s="53">
        <v>3234</v>
      </c>
      <c r="B181" s="85" t="s">
        <v>404</v>
      </c>
      <c r="C181" s="50" t="s">
        <v>405</v>
      </c>
      <c r="D181" s="242">
        <v>4597.6000000000004</v>
      </c>
      <c r="E181" s="242">
        <v>5852.54</v>
      </c>
      <c r="F181" s="52">
        <f t="shared" si="31"/>
        <v>127.29554550200103</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603.49</v>
      </c>
      <c r="E183" s="242">
        <v>897.2</v>
      </c>
      <c r="F183" s="52">
        <f t="shared" si="31"/>
        <v>148.6685777726226</v>
      </c>
    </row>
    <row r="184" spans="1:6" ht="12.75" customHeight="1" x14ac:dyDescent="0.2">
      <c r="A184" s="53">
        <v>3237</v>
      </c>
      <c r="B184" s="85" t="s">
        <v>410</v>
      </c>
      <c r="C184" s="50" t="s">
        <v>411</v>
      </c>
      <c r="D184" s="242">
        <v>6555.42</v>
      </c>
      <c r="E184" s="242">
        <v>1706.85</v>
      </c>
      <c r="F184" s="52">
        <f t="shared" si="31"/>
        <v>26.037233312282048</v>
      </c>
    </row>
    <row r="185" spans="1:6" ht="12.75" customHeight="1" x14ac:dyDescent="0.2">
      <c r="A185" s="53">
        <v>3238</v>
      </c>
      <c r="B185" s="85" t="s">
        <v>412</v>
      </c>
      <c r="C185" s="50" t="s">
        <v>413</v>
      </c>
      <c r="D185" s="242">
        <v>1456.41</v>
      </c>
      <c r="E185" s="242">
        <v>1960.7</v>
      </c>
      <c r="F185" s="52">
        <f t="shared" si="31"/>
        <v>134.62555187069574</v>
      </c>
    </row>
    <row r="186" spans="1:6" ht="12.75" customHeight="1" x14ac:dyDescent="0.2">
      <c r="A186" s="53">
        <v>3239</v>
      </c>
      <c r="B186" s="85" t="s">
        <v>414</v>
      </c>
      <c r="C186" s="50" t="s">
        <v>415</v>
      </c>
      <c r="D186" s="242">
        <v>3735.12</v>
      </c>
      <c r="E186" s="242">
        <v>248</v>
      </c>
      <c r="F186" s="52">
        <f t="shared" si="31"/>
        <v>6.6396795819143692</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12565.77</v>
      </c>
      <c r="E188" s="51">
        <f t="shared" si="43"/>
        <v>19479.96</v>
      </c>
      <c r="F188" s="52">
        <f t="shared" si="31"/>
        <v>155.02400569165277</v>
      </c>
    </row>
    <row r="189" spans="1:6" ht="12.75" customHeight="1" x14ac:dyDescent="0.2">
      <c r="A189" s="53">
        <v>3291</v>
      </c>
      <c r="B189" s="232" t="s">
        <v>420</v>
      </c>
      <c r="C189" s="50" t="s">
        <v>421</v>
      </c>
      <c r="D189" s="242">
        <v>1712.04</v>
      </c>
      <c r="E189" s="242">
        <v>3060.92</v>
      </c>
      <c r="F189" s="52">
        <f t="shared" si="31"/>
        <v>178.78787878787881</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308.89999999999998</v>
      </c>
      <c r="E191" s="242">
        <v>31.82</v>
      </c>
      <c r="F191" s="52">
        <f t="shared" si="31"/>
        <v>10.301068306895436</v>
      </c>
    </row>
    <row r="192" spans="1:6" ht="12.75" customHeight="1" x14ac:dyDescent="0.2">
      <c r="A192" s="53">
        <v>3294</v>
      </c>
      <c r="B192" s="85" t="s">
        <v>426</v>
      </c>
      <c r="C192" s="50" t="s">
        <v>427</v>
      </c>
      <c r="D192" s="242">
        <v>145.91</v>
      </c>
      <c r="E192" s="242">
        <v>236.33</v>
      </c>
      <c r="F192" s="52">
        <f t="shared" si="31"/>
        <v>161.96970735384829</v>
      </c>
    </row>
    <row r="193" spans="1:6" ht="12.75" customHeight="1" x14ac:dyDescent="0.2">
      <c r="A193" s="53">
        <v>3295</v>
      </c>
      <c r="B193" s="85" t="s">
        <v>428</v>
      </c>
      <c r="C193" s="50" t="s">
        <v>429</v>
      </c>
      <c r="D193" s="242">
        <v>2473.2800000000002</v>
      </c>
      <c r="E193" s="242">
        <v>2940</v>
      </c>
      <c r="F193" s="52">
        <f t="shared" si="31"/>
        <v>118.87048777332126</v>
      </c>
    </row>
    <row r="194" spans="1:6" ht="12.75" customHeight="1" x14ac:dyDescent="0.2">
      <c r="A194" s="53" t="s">
        <v>430</v>
      </c>
      <c r="B194" s="85" t="s">
        <v>431</v>
      </c>
      <c r="C194" s="50" t="s">
        <v>430</v>
      </c>
      <c r="D194" s="242">
        <v>124.43</v>
      </c>
      <c r="E194" s="242">
        <v>373.12</v>
      </c>
      <c r="F194" s="52">
        <f t="shared" si="31"/>
        <v>299.86337699911599</v>
      </c>
    </row>
    <row r="195" spans="1:6" ht="12.75" customHeight="1" x14ac:dyDescent="0.2">
      <c r="A195" s="53">
        <v>3299</v>
      </c>
      <c r="B195" s="85" t="s">
        <v>432</v>
      </c>
      <c r="C195" s="50" t="s">
        <v>433</v>
      </c>
      <c r="D195" s="242">
        <v>7801.21</v>
      </c>
      <c r="E195" s="242">
        <v>12837.77</v>
      </c>
      <c r="F195" s="52">
        <f t="shared" si="31"/>
        <v>164.56126677784601</v>
      </c>
    </row>
    <row r="196" spans="1:6" ht="12.75" customHeight="1" x14ac:dyDescent="0.2">
      <c r="A196" s="53">
        <v>34</v>
      </c>
      <c r="B196" s="232" t="s">
        <v>434</v>
      </c>
      <c r="C196" s="50" t="s">
        <v>435</v>
      </c>
      <c r="D196" s="51">
        <f t="shared" ref="D196:E196" si="44">D197+D202+D210</f>
        <v>2034.3200000000002</v>
      </c>
      <c r="E196" s="51">
        <f t="shared" si="44"/>
        <v>1059.07</v>
      </c>
      <c r="F196" s="52">
        <f t="shared" si="31"/>
        <v>52.060147862676466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2034.3200000000002</v>
      </c>
      <c r="E210" s="51">
        <f t="shared" si="47"/>
        <v>1059.07</v>
      </c>
      <c r="F210" s="52">
        <f t="shared" si="31"/>
        <v>52.060147862676466</v>
      </c>
    </row>
    <row r="211" spans="1:6" ht="12.75" customHeight="1" x14ac:dyDescent="0.2">
      <c r="A211" s="53">
        <v>3431</v>
      </c>
      <c r="B211" s="232" t="s">
        <v>464</v>
      </c>
      <c r="C211" s="50" t="s">
        <v>465</v>
      </c>
      <c r="D211" s="242">
        <v>1348.45</v>
      </c>
      <c r="E211" s="242">
        <v>951.36</v>
      </c>
      <c r="F211" s="52">
        <f t="shared" si="31"/>
        <v>70.552115391746071</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645.21</v>
      </c>
      <c r="E213" s="242">
        <v>107.71</v>
      </c>
      <c r="F213" s="52">
        <f t="shared" si="31"/>
        <v>16.693789618883773</v>
      </c>
    </row>
    <row r="214" spans="1:6" ht="12.75" customHeight="1" x14ac:dyDescent="0.2">
      <c r="A214" s="53">
        <v>3434</v>
      </c>
      <c r="B214" s="85" t="s">
        <v>470</v>
      </c>
      <c r="C214" s="50" t="s">
        <v>471</v>
      </c>
      <c r="D214" s="242">
        <v>40.659999999999997</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448.2</v>
      </c>
      <c r="E252" s="51">
        <f t="shared" si="63"/>
        <v>340</v>
      </c>
      <c r="F252" s="52">
        <f t="shared" ref="F252:F258" si="64">IF(D252&lt;&gt;0,IF(E252/D252&gt;=100,"&gt;&gt;100",E252/D252*100),"-")</f>
        <v>75.858991521642125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448.2</v>
      </c>
      <c r="E259" s="51">
        <f t="shared" si="66"/>
        <v>340</v>
      </c>
      <c r="F259" s="52">
        <f t="shared" ref="F259:F262" si="67">IF(D259&lt;&gt;0,IF(E259/D259&gt;=100,"&gt;&gt;100",E259/D259*100),"-")</f>
        <v>75.858991521642125</v>
      </c>
    </row>
    <row r="260" spans="1:6" ht="12.75" customHeight="1" x14ac:dyDescent="0.2">
      <c r="A260" s="53">
        <v>3721</v>
      </c>
      <c r="B260" s="85" t="s">
        <v>558</v>
      </c>
      <c r="C260" s="50" t="s">
        <v>559</v>
      </c>
      <c r="D260" s="242">
        <v>0</v>
      </c>
      <c r="E260" s="242">
        <v>340</v>
      </c>
      <c r="F260" s="52" t="str">
        <f t="shared" si="67"/>
        <v>-</v>
      </c>
    </row>
    <row r="261" spans="1:6" ht="12.75" customHeight="1" x14ac:dyDescent="0.2">
      <c r="A261" s="53">
        <v>3722</v>
      </c>
      <c r="B261" s="85" t="s">
        <v>560</v>
      </c>
      <c r="C261" s="50" t="s">
        <v>561</v>
      </c>
      <c r="D261" s="242">
        <v>448.2</v>
      </c>
      <c r="E261" s="242"/>
      <c r="F261" s="52">
        <f t="shared" si="67"/>
        <v>0</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2521.02</v>
      </c>
      <c r="E263" s="51">
        <f t="shared" si="68"/>
        <v>0</v>
      </c>
      <c r="F263" s="52">
        <f t="shared" ref="F263:F267" si="69">IF(D263&lt;&gt;0,IF(E263/D263&gt;=100,"&gt;&gt;100",E263/D263*100),"-")</f>
        <v>0</v>
      </c>
    </row>
    <row r="264" spans="1:6" ht="12.75" customHeight="1" x14ac:dyDescent="0.2">
      <c r="A264" s="53">
        <v>381</v>
      </c>
      <c r="B264" s="85" t="s">
        <v>566</v>
      </c>
      <c r="C264" s="50" t="s">
        <v>567</v>
      </c>
      <c r="D264" s="51">
        <f t="shared" ref="D264:E264" si="70">SUM(D265:D267)</f>
        <v>1854.35</v>
      </c>
      <c r="E264" s="51">
        <f t="shared" si="70"/>
        <v>0</v>
      </c>
      <c r="F264" s="52">
        <f t="shared" si="69"/>
        <v>0</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1854.35</v>
      </c>
      <c r="E266" s="242"/>
      <c r="F266" s="52">
        <f t="shared" si="69"/>
        <v>0</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666.67</v>
      </c>
      <c r="E273" s="51">
        <f t="shared" si="73"/>
        <v>0</v>
      </c>
      <c r="F273" s="52">
        <f t="shared" ref="F273:F284" si="74">IF(D273&lt;&gt;0,IF(E273/D273&gt;=100,"&gt;&gt;100",E273/D273*100),"-")</f>
        <v>0</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666.67</v>
      </c>
      <c r="E278" s="242"/>
      <c r="F278" s="52">
        <f t="shared" si="74"/>
        <v>0</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1064317.6199999999</v>
      </c>
      <c r="E289" s="51">
        <f t="shared" si="79"/>
        <v>1409599.95</v>
      </c>
      <c r="F289" s="52">
        <f t="shared" si="76"/>
        <v>132.44166248041634</v>
      </c>
    </row>
    <row r="290" spans="1:6" ht="12.75" customHeight="1" x14ac:dyDescent="0.2">
      <c r="A290" s="53" t="s">
        <v>607</v>
      </c>
      <c r="B290" s="85" t="s">
        <v>618</v>
      </c>
      <c r="C290" s="50" t="s">
        <v>619</v>
      </c>
      <c r="D290" s="51">
        <f>IF(D6&gt;=D289,D6-D289,0)</f>
        <v>6078.2399999999907</v>
      </c>
      <c r="E290" s="51">
        <f>IF(E6&gt;=E289,E6-E289,0)</f>
        <v>0</v>
      </c>
      <c r="F290" s="52">
        <f t="shared" si="76"/>
        <v>0</v>
      </c>
    </row>
    <row r="291" spans="1:6" ht="12.75" customHeight="1" x14ac:dyDescent="0.2">
      <c r="A291" s="53" t="s">
        <v>607</v>
      </c>
      <c r="B291" s="85" t="s">
        <v>620</v>
      </c>
      <c r="C291" s="50" t="s">
        <v>621</v>
      </c>
      <c r="D291" s="51">
        <f>IF(D289&gt;=D6,D289-D6,0)</f>
        <v>0</v>
      </c>
      <c r="E291" s="51">
        <f>IF(E289&gt;=E6,E289-E6,0)</f>
        <v>1166.9099999996834</v>
      </c>
      <c r="F291" s="52" t="str">
        <f t="shared" si="76"/>
        <v>-</v>
      </c>
    </row>
    <row r="292" spans="1:6" ht="12.75" customHeight="1" x14ac:dyDescent="0.2">
      <c r="A292" s="53">
        <v>92211</v>
      </c>
      <c r="B292" s="85" t="s">
        <v>622</v>
      </c>
      <c r="C292" s="50" t="s">
        <v>623</v>
      </c>
      <c r="D292" s="242">
        <v>0</v>
      </c>
      <c r="E292" s="242">
        <v>9068.2199999999993</v>
      </c>
      <c r="F292" s="52" t="str">
        <f t="shared" si="76"/>
        <v>-</v>
      </c>
    </row>
    <row r="293" spans="1:6" ht="12.75" customHeight="1" x14ac:dyDescent="0.2">
      <c r="A293" s="53">
        <v>92221</v>
      </c>
      <c r="B293" s="85" t="s">
        <v>624</v>
      </c>
      <c r="C293" s="50" t="s">
        <v>625</v>
      </c>
      <c r="D293" s="242">
        <v>39481.839999999997</v>
      </c>
      <c r="E293" s="242">
        <v>0</v>
      </c>
      <c r="F293" s="52">
        <f t="shared" si="76"/>
        <v>0</v>
      </c>
    </row>
    <row r="294" spans="1:6" ht="12.75" customHeight="1" x14ac:dyDescent="0.2">
      <c r="A294" s="53">
        <v>96</v>
      </c>
      <c r="B294" s="85" t="s">
        <v>626</v>
      </c>
      <c r="C294" s="50" t="s">
        <v>627</v>
      </c>
      <c r="D294" s="242">
        <v>13897.07</v>
      </c>
      <c r="E294" s="242">
        <v>14139.98</v>
      </c>
      <c r="F294" s="52">
        <f t="shared" si="76"/>
        <v>101.74792240378727</v>
      </c>
    </row>
    <row r="295" spans="1:6" ht="24" x14ac:dyDescent="0.2">
      <c r="A295" s="53">
        <v>9661</v>
      </c>
      <c r="B295" s="85" t="s">
        <v>628</v>
      </c>
      <c r="C295" s="50" t="s">
        <v>629</v>
      </c>
      <c r="D295" s="242">
        <v>13005.98</v>
      </c>
      <c r="E295" s="242">
        <v>12449.59</v>
      </c>
      <c r="F295" s="52">
        <f t="shared" si="76"/>
        <v>95.722044782476985</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53.05</v>
      </c>
      <c r="E350" s="51">
        <f t="shared" si="95"/>
        <v>2336.62</v>
      </c>
      <c r="F350" s="52">
        <f t="shared" si="81"/>
        <v>4404.5617342130063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53.05</v>
      </c>
      <c r="E363" s="51">
        <f t="shared" si="99"/>
        <v>2336.62</v>
      </c>
      <c r="F363" s="52">
        <f t="shared" si="81"/>
        <v>4404.5617342130063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0</v>
      </c>
      <c r="E369" s="51">
        <f t="shared" si="101"/>
        <v>2276.71</v>
      </c>
      <c r="F369" s="52" t="str">
        <f t="shared" si="81"/>
        <v>-</v>
      </c>
    </row>
    <row r="370" spans="1:6" ht="12.75" customHeight="1" x14ac:dyDescent="0.2">
      <c r="A370" s="53">
        <v>4221</v>
      </c>
      <c r="B370" s="85" t="s">
        <v>673</v>
      </c>
      <c r="C370" s="50" t="s">
        <v>765</v>
      </c>
      <c r="D370" s="242">
        <v>0</v>
      </c>
      <c r="E370" s="242">
        <v>2276.71</v>
      </c>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53.05</v>
      </c>
      <c r="E383" s="51">
        <f t="shared" si="103"/>
        <v>59.91</v>
      </c>
      <c r="F383" s="52">
        <f t="shared" si="81"/>
        <v>112.93119698397737</v>
      </c>
    </row>
    <row r="384" spans="1:6" ht="12.75" customHeight="1" x14ac:dyDescent="0.2">
      <c r="A384" s="53">
        <v>4241</v>
      </c>
      <c r="B384" s="85" t="s">
        <v>782</v>
      </c>
      <c r="C384" s="50" t="s">
        <v>783</v>
      </c>
      <c r="D384" s="242">
        <v>53.05</v>
      </c>
      <c r="E384" s="242">
        <v>59.91</v>
      </c>
      <c r="F384" s="52">
        <f t="shared" si="81"/>
        <v>112.93119698397737</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53.05</v>
      </c>
      <c r="E408" s="51">
        <f t="shared" si="111"/>
        <v>2336.62</v>
      </c>
      <c r="F408" s="52">
        <f t="shared" si="81"/>
        <v>4404.5617342130063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1070395.8599999999</v>
      </c>
      <c r="E412" s="51">
        <f>E6+E298</f>
        <v>1408433.0400000003</v>
      </c>
      <c r="F412" s="52">
        <f t="shared" si="81"/>
        <v>131.58057618047968</v>
      </c>
    </row>
    <row r="413" spans="1:6" ht="12.75" customHeight="1" x14ac:dyDescent="0.2">
      <c r="A413" s="53" t="s">
        <v>607</v>
      </c>
      <c r="B413" s="85" t="s">
        <v>830</v>
      </c>
      <c r="C413" s="50" t="s">
        <v>831</v>
      </c>
      <c r="D413" s="51">
        <f t="shared" ref="D413:E413" si="112">D289+D350</f>
        <v>1064370.67</v>
      </c>
      <c r="E413" s="51">
        <f t="shared" si="112"/>
        <v>1411936.57</v>
      </c>
      <c r="F413" s="52">
        <f t="shared" si="81"/>
        <v>132.65459203230395</v>
      </c>
    </row>
    <row r="414" spans="1:6" ht="12.75" customHeight="1" x14ac:dyDescent="0.2">
      <c r="A414" s="53" t="s">
        <v>607</v>
      </c>
      <c r="B414" s="85" t="s">
        <v>832</v>
      </c>
      <c r="C414" s="50" t="s">
        <v>833</v>
      </c>
      <c r="D414" s="51">
        <f t="shared" ref="D414:E414" si="113">IF(D412&gt;=D413,D412-D413,0)</f>
        <v>6025.1899999999441</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3503.5299999997951</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9068.2199999999993</v>
      </c>
      <c r="F416" s="52" t="str">
        <f t="shared" si="81"/>
        <v>-</v>
      </c>
    </row>
    <row r="417" spans="1:6" ht="12.75" customHeight="1" x14ac:dyDescent="0.2">
      <c r="A417" s="60" t="s">
        <v>836</v>
      </c>
      <c r="B417" s="85" t="s">
        <v>839</v>
      </c>
      <c r="C417" s="61" t="s">
        <v>840</v>
      </c>
      <c r="D417" s="51">
        <f t="shared" ref="D417:E417" si="116">IF(D293-D292+D410-D409&gt;=0,D293-D292+D410-D409,0)</f>
        <v>39481.839999999997</v>
      </c>
      <c r="E417" s="51">
        <f t="shared" si="116"/>
        <v>0</v>
      </c>
      <c r="F417" s="52">
        <f t="shared" si="81"/>
        <v>0</v>
      </c>
    </row>
    <row r="418" spans="1:6" ht="12.75" customHeight="1" x14ac:dyDescent="0.2">
      <c r="A418" s="55" t="s">
        <v>841</v>
      </c>
      <c r="B418" s="233" t="s">
        <v>842</v>
      </c>
      <c r="C418" s="56" t="s">
        <v>843</v>
      </c>
      <c r="D418" s="62">
        <f t="shared" ref="D418:E418" si="117">D294+D411</f>
        <v>13897.07</v>
      </c>
      <c r="E418" s="62">
        <f t="shared" si="117"/>
        <v>14139.98</v>
      </c>
      <c r="F418" s="57">
        <f t="shared" si="81"/>
        <v>101.74792240378727</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1070395.8599999999</v>
      </c>
      <c r="E639" s="51">
        <f t="shared" si="180"/>
        <v>1408433.0400000003</v>
      </c>
      <c r="F639" s="52">
        <f t="shared" si="119"/>
        <v>131.58057618047968</v>
      </c>
    </row>
    <row r="640" spans="1:6" ht="12.75" customHeight="1" x14ac:dyDescent="0.2">
      <c r="A640" s="53" t="s">
        <v>607</v>
      </c>
      <c r="B640" s="85" t="s">
        <v>1276</v>
      </c>
      <c r="C640" s="50" t="s">
        <v>1277</v>
      </c>
      <c r="D640" s="51">
        <f t="shared" ref="D640:E640" si="181">D413+D528</f>
        <v>1064370.67</v>
      </c>
      <c r="E640" s="51">
        <f t="shared" si="181"/>
        <v>1411936.57</v>
      </c>
      <c r="F640" s="52">
        <f t="shared" si="119"/>
        <v>132.65459203230395</v>
      </c>
    </row>
    <row r="641" spans="1:6" ht="12.75" customHeight="1" x14ac:dyDescent="0.2">
      <c r="A641" s="53" t="s">
        <v>607</v>
      </c>
      <c r="B641" s="85" t="s">
        <v>1278</v>
      </c>
      <c r="C641" s="50" t="s">
        <v>1279</v>
      </c>
      <c r="D641" s="51">
        <f t="shared" ref="D641:E641" si="182">IF(D639&gt;=D640,D639-D640,0)</f>
        <v>6025.1899999999441</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3503.5299999997951</v>
      </c>
      <c r="F642" s="52" t="str">
        <f t="shared" si="119"/>
        <v>-</v>
      </c>
    </row>
    <row r="643" spans="1:6" ht="24" x14ac:dyDescent="0.2">
      <c r="A643" s="60" t="s">
        <v>1282</v>
      </c>
      <c r="B643" s="85" t="s">
        <v>1283</v>
      </c>
      <c r="C643" s="61" t="s">
        <v>1282</v>
      </c>
      <c r="D643" s="51">
        <f t="shared" ref="D643:E643" si="184">IF(D416-D417+D637-D638&gt;=0,D416-D417+D637-D638,0)</f>
        <v>0</v>
      </c>
      <c r="E643" s="51">
        <f t="shared" si="184"/>
        <v>9068.2199999999993</v>
      </c>
      <c r="F643" s="52" t="str">
        <f t="shared" si="119"/>
        <v>-</v>
      </c>
    </row>
    <row r="644" spans="1:6" ht="24" x14ac:dyDescent="0.2">
      <c r="A644" s="60" t="s">
        <v>1284</v>
      </c>
      <c r="B644" s="85" t="s">
        <v>1285</v>
      </c>
      <c r="C644" s="61" t="s">
        <v>1284</v>
      </c>
      <c r="D644" s="51">
        <f t="shared" ref="D644:E644" si="185">IF(D417-D416+D638-D637&gt;=0,D417-D416+D638-D637,0)</f>
        <v>39481.839999999997</v>
      </c>
      <c r="E644" s="51">
        <f t="shared" si="185"/>
        <v>0</v>
      </c>
      <c r="F644" s="52">
        <f t="shared" si="119"/>
        <v>0</v>
      </c>
    </row>
    <row r="645" spans="1:6" ht="24" x14ac:dyDescent="0.2">
      <c r="A645" s="53" t="s">
        <v>607</v>
      </c>
      <c r="B645" s="85" t="s">
        <v>1286</v>
      </c>
      <c r="C645" s="50" t="s">
        <v>1287</v>
      </c>
      <c r="D645" s="51">
        <f t="shared" ref="D645:E645" si="186">IF(D641+D643-D642-D644&gt;=0,D641+D643-D642-D644,0)</f>
        <v>0</v>
      </c>
      <c r="E645" s="51">
        <f t="shared" si="186"/>
        <v>5564.6900000002042</v>
      </c>
      <c r="F645" s="52" t="str">
        <f t="shared" si="119"/>
        <v>-</v>
      </c>
    </row>
    <row r="646" spans="1:6" ht="24" x14ac:dyDescent="0.2">
      <c r="A646" s="53" t="s">
        <v>607</v>
      </c>
      <c r="B646" s="85" t="s">
        <v>1288</v>
      </c>
      <c r="C646" s="50" t="s">
        <v>1289</v>
      </c>
      <c r="D646" s="51">
        <f t="shared" ref="D646:E646" si="187">IF(D642+D644-D641-D643&gt;=0,D642+D644-D641-D643,0)</f>
        <v>33456.650000000052</v>
      </c>
      <c r="E646" s="51">
        <f t="shared" si="187"/>
        <v>0</v>
      </c>
      <c r="F646" s="52">
        <f t="shared" si="119"/>
        <v>0</v>
      </c>
    </row>
    <row r="647" spans="1:6" ht="24" x14ac:dyDescent="0.2">
      <c r="A647" s="55" t="s">
        <v>1290</v>
      </c>
      <c r="B647" s="233" t="s">
        <v>1291</v>
      </c>
      <c r="C647" s="56" t="s">
        <v>1290</v>
      </c>
      <c r="D647" s="243">
        <v>153562.51999999999</v>
      </c>
      <c r="E647" s="243">
        <v>205981.03</v>
      </c>
      <c r="F647" s="57">
        <f t="shared" si="119"/>
        <v>134.13496340122578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4872.24</v>
      </c>
      <c r="E649" s="242">
        <v>43084.78</v>
      </c>
      <c r="F649" s="52">
        <f t="shared" ref="F649:F724" si="188">IF(D649&lt;&gt;0,IF(E649/D649&gt;=100,"&gt;&gt;100",E649/D649*100),"-")</f>
        <v>884.29100372723838</v>
      </c>
    </row>
    <row r="650" spans="1:6" ht="12.75" customHeight="1" x14ac:dyDescent="0.2">
      <c r="A650" s="53" t="s">
        <v>1295</v>
      </c>
      <c r="B650" s="85" t="s">
        <v>1296</v>
      </c>
      <c r="C650" s="50" t="s">
        <v>1295</v>
      </c>
      <c r="D650" s="242">
        <v>290514.45</v>
      </c>
      <c r="E650" s="242">
        <v>354254.22</v>
      </c>
      <c r="F650" s="52">
        <f t="shared" si="188"/>
        <v>121.94030968166987</v>
      </c>
    </row>
    <row r="651" spans="1:6" ht="12.75" customHeight="1" x14ac:dyDescent="0.2">
      <c r="A651" s="53" t="s">
        <v>1297</v>
      </c>
      <c r="B651" s="85" t="s">
        <v>1298</v>
      </c>
      <c r="C651" s="50" t="s">
        <v>1297</v>
      </c>
      <c r="D651" s="242">
        <v>282332.25</v>
      </c>
      <c r="E651" s="242">
        <v>377736.99</v>
      </c>
      <c r="F651" s="52">
        <f t="shared" si="188"/>
        <v>133.79165504472124</v>
      </c>
    </row>
    <row r="652" spans="1:6" ht="24" x14ac:dyDescent="0.2">
      <c r="A652" s="53">
        <v>11</v>
      </c>
      <c r="B652" s="85" t="s">
        <v>1299</v>
      </c>
      <c r="C652" s="50" t="s">
        <v>1300</v>
      </c>
      <c r="D652" s="51">
        <f t="shared" ref="D652:E652" si="189">+D649+D650-D651</f>
        <v>13054.440000000002</v>
      </c>
      <c r="E652" s="51">
        <f t="shared" si="189"/>
        <v>19602.010000000009</v>
      </c>
      <c r="F652" s="52">
        <f t="shared" si="188"/>
        <v>150.15588566035777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87</v>
      </c>
      <c r="E654" s="262">
        <v>87</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86</v>
      </c>
      <c r="E656" s="262">
        <v>86</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845988.73</v>
      </c>
      <c r="E675" s="242">
        <v>1143442.8</v>
      </c>
      <c r="F675" s="52">
        <f t="shared" si="188"/>
        <v>135.1605239469325</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26915.79</v>
      </c>
      <c r="E710" s="242">
        <v>26281.45</v>
      </c>
      <c r="F710" s="52">
        <f t="shared" si="188"/>
        <v>97.643242126647593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441.44</v>
      </c>
      <c r="F716" s="52" t="str">
        <f t="shared" si="188"/>
        <v>-</v>
      </c>
    </row>
    <row r="717" spans="1:6" ht="12.75" customHeight="1" x14ac:dyDescent="0.2">
      <c r="A717" s="53">
        <v>31215</v>
      </c>
      <c r="B717" s="85" t="s">
        <v>1412</v>
      </c>
      <c r="C717" s="50" t="s">
        <v>1413</v>
      </c>
      <c r="D717" s="242">
        <v>3032.57</v>
      </c>
      <c r="E717" s="242">
        <v>3587.67</v>
      </c>
      <c r="F717" s="52">
        <f t="shared" si="188"/>
        <v>118.30460632400901</v>
      </c>
    </row>
    <row r="718" spans="1:6" ht="12.75" customHeight="1" x14ac:dyDescent="0.2">
      <c r="A718" s="53">
        <v>32121</v>
      </c>
      <c r="B718" s="85" t="s">
        <v>1414</v>
      </c>
      <c r="C718" s="50" t="s">
        <v>1415</v>
      </c>
      <c r="D718" s="242">
        <v>17977.91</v>
      </c>
      <c r="E718" s="242">
        <v>17999.740000000002</v>
      </c>
      <c r="F718" s="52">
        <f t="shared" si="188"/>
        <v>100.12142679543952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281.95999999999998</v>
      </c>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6376.95</v>
      </c>
      <c r="E722" s="242">
        <v>1053.1300000000001</v>
      </c>
      <c r="F722" s="52">
        <f t="shared" si="188"/>
        <v>16.514634739177822</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1712.04</v>
      </c>
      <c r="E725" s="242">
        <v>3060.92</v>
      </c>
      <c r="F725" s="52">
        <f t="shared" ref="F725:F979" si="190">IF(D725&lt;&gt;0,IF(E725/D725&gt;=100,"&gt;&gt;100",E725/D725*100),"-")</f>
        <v>178.78787878787881</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v>340</v>
      </c>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448.2</v>
      </c>
      <c r="E828" s="242"/>
      <c r="F828" s="52">
        <f t="shared" si="190"/>
        <v>0</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8" workbookViewId="0">
      <selection activeCell="A103" sqref="A103:X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228704.43</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1438601.0200000003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1436264.4000000001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1208451.0900000001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224302.59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787.64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170</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2553.08</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2336.62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1440699.2400000002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1438362.62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1180860.8700000001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229840.04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789.3</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11218.26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15654.15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2336.62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226606.20999999996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226606.21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226606.21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5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42776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ossesvetskasela1</cp:lastModifiedBy>
  <cp:lastPrinted>2023-12-21T13:12:35Z</cp:lastPrinted>
  <dcterms:created xsi:type="dcterms:W3CDTF">2022-04-01T05:14:30Z</dcterms:created>
  <dcterms:modified xsi:type="dcterms:W3CDTF">2024-07-04T08:55:09Z</dcterms:modified>
</cp:coreProperties>
</file>